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06" windowWidth="14520" windowHeight="12855" firstSheet="2" activeTab="2"/>
  </bookViews>
  <sheets>
    <sheet name="Прил 5" sheetId="1" state="hidden" r:id="rId1"/>
    <sheet name="310" sheetId="2" state="hidden" r:id="rId2"/>
    <sheet name="320" sheetId="3" r:id="rId3"/>
  </sheets>
  <externalReferences>
    <externalReference r:id="rId6"/>
    <externalReference r:id="rId7"/>
  </externalReferences>
  <definedNames>
    <definedName name="sub_910011" localSheetId="2">'320'!#REF!</definedName>
    <definedName name="sub_910012" localSheetId="2">'320'!#REF!</definedName>
    <definedName name="sub_910013" localSheetId="2">'320'!#REF!</definedName>
    <definedName name="sub_910014" localSheetId="2">'320'!#REF!</definedName>
    <definedName name="sub_910015" localSheetId="2">'320'!#REF!</definedName>
    <definedName name="sub_910016" localSheetId="2">'320'!#REF!</definedName>
    <definedName name="sub_910017" localSheetId="2">'320'!#REF!</definedName>
    <definedName name="sub_910018" localSheetId="2">'320'!#REF!</definedName>
    <definedName name="sub_910019" localSheetId="2">'320'!#REF!</definedName>
    <definedName name="sub_910021" localSheetId="2">'320'!#REF!</definedName>
    <definedName name="sub_910022" localSheetId="2">'320'!#REF!</definedName>
    <definedName name="sub_910023" localSheetId="2">'320'!#REF!</definedName>
    <definedName name="sub_910024" localSheetId="2">'320'!#REF!</definedName>
    <definedName name="sub_910025" localSheetId="2">'320'!#REF!</definedName>
    <definedName name="sub_910026" localSheetId="2">'320'!#REF!</definedName>
    <definedName name="sub_910027" localSheetId="2">'320'!#REF!</definedName>
    <definedName name="sub_910028" localSheetId="2">'320'!#REF!</definedName>
    <definedName name="sub_910029" localSheetId="2">'320'!#REF!</definedName>
    <definedName name="sub_910031" localSheetId="2">'320'!#REF!</definedName>
    <definedName name="sub_910032" localSheetId="2">'320'!#REF!</definedName>
    <definedName name="sub_910033" localSheetId="2">'320'!#REF!</definedName>
    <definedName name="sub_910034" localSheetId="2">'320'!#REF!</definedName>
    <definedName name="sub_910035" localSheetId="2">'320'!#REF!</definedName>
    <definedName name="sub_910036" localSheetId="2">'320'!#REF!</definedName>
    <definedName name="sub_910037" localSheetId="2">'320'!#REF!</definedName>
    <definedName name="sub_910038" localSheetId="2">'320'!#REF!</definedName>
    <definedName name="sub_910039" localSheetId="2">'320'!#REF!</definedName>
    <definedName name="sub_910041" localSheetId="2">'320'!#REF!</definedName>
    <definedName name="sub_910042" localSheetId="2">'320'!#REF!</definedName>
    <definedName name="sub_910051" localSheetId="2">'320'!#REF!</definedName>
    <definedName name="sub_910052" localSheetId="2">'320'!#REF!</definedName>
    <definedName name="sub_910053" localSheetId="2">'320'!#REF!</definedName>
    <definedName name="sub_910054" localSheetId="2">'320'!#REF!</definedName>
    <definedName name="sub_910055" localSheetId="2">'320'!#REF!</definedName>
    <definedName name="sub_910056" localSheetId="2">'320'!#REF!</definedName>
    <definedName name="sub_910057" localSheetId="2">'320'!#REF!</definedName>
    <definedName name="sub_910058" localSheetId="2">'320'!#REF!</definedName>
    <definedName name="sub_910059" localSheetId="2">'320'!#REF!</definedName>
    <definedName name="sub_910061" localSheetId="2">'320'!#REF!</definedName>
    <definedName name="sub_910062" localSheetId="2">'320'!#REF!</definedName>
    <definedName name="sub_910063" localSheetId="2">'320'!#REF!</definedName>
    <definedName name="sub_910064" localSheetId="2">'320'!#REF!</definedName>
    <definedName name="sub_910065" localSheetId="2">'320'!#REF!</definedName>
    <definedName name="sub_910066" localSheetId="2">'320'!#REF!</definedName>
    <definedName name="sub_910067" localSheetId="2">'320'!#REF!</definedName>
    <definedName name="sub_910068" localSheetId="2">'320'!#REF!</definedName>
    <definedName name="sub_910069" localSheetId="2">'320'!#REF!</definedName>
    <definedName name="sub_910071" localSheetId="2">'320'!#REF!</definedName>
    <definedName name="sub_910072" localSheetId="2">'320'!#REF!</definedName>
    <definedName name="sub_910073" localSheetId="2">'320'!#REF!</definedName>
    <definedName name="sub_910074" localSheetId="2">'320'!#REF!</definedName>
    <definedName name="sub_910075" localSheetId="2">'320'!#REF!</definedName>
    <definedName name="sub_910076" localSheetId="2">'320'!#REF!</definedName>
    <definedName name="sub_910077" localSheetId="2">'320'!#REF!</definedName>
    <definedName name="sub_910078" localSheetId="2">'320'!#REF!</definedName>
    <definedName name="sub_910079" localSheetId="2">'320'!#REF!</definedName>
    <definedName name="sub_910081" localSheetId="2">'320'!#REF!</definedName>
    <definedName name="sub_910082" localSheetId="2">'320'!#REF!</definedName>
    <definedName name="sub_910083" localSheetId="2">'320'!#REF!</definedName>
    <definedName name="sub_910084" localSheetId="2">'320'!#REF!</definedName>
    <definedName name="sub_910091" localSheetId="2">'320'!#REF!</definedName>
    <definedName name="sub_910092" localSheetId="2">'320'!#REF!</definedName>
    <definedName name="sub_910093" localSheetId="2">'320'!#REF!</definedName>
    <definedName name="sub_910094" localSheetId="2">'320'!#REF!</definedName>
    <definedName name="sub_9101" localSheetId="2">'320'!#REF!</definedName>
    <definedName name="sub_910101" localSheetId="2">'320'!#REF!</definedName>
    <definedName name="sub_910102" localSheetId="2">'320'!#REF!</definedName>
    <definedName name="sub_910103" localSheetId="2">'320'!#REF!</definedName>
    <definedName name="sub_910104" localSheetId="2">'320'!#REF!</definedName>
    <definedName name="sub_910105" localSheetId="2">'320'!#REF!</definedName>
    <definedName name="sub_910106" localSheetId="2">'320'!#REF!</definedName>
    <definedName name="sub_910107" localSheetId="2">'320'!#REF!</definedName>
    <definedName name="sub_910108" localSheetId="2">'320'!#REF!</definedName>
    <definedName name="sub_910109" localSheetId="2">'320'!#REF!</definedName>
    <definedName name="sub_910111" localSheetId="2">'320'!#REF!</definedName>
    <definedName name="sub_910112" localSheetId="2">'320'!#REF!</definedName>
    <definedName name="sub_910113" localSheetId="2">'320'!#REF!</definedName>
    <definedName name="sub_910152" localSheetId="2">'320'!#REF!</definedName>
    <definedName name="sub_910153" localSheetId="2">'320'!#REF!</definedName>
    <definedName name="sub_91016" localSheetId="2">'320'!#REF!</definedName>
    <definedName name="sub_91017" localSheetId="2">'320'!#REF!</definedName>
    <definedName name="sub_910171" localSheetId="2">'320'!#REF!</definedName>
    <definedName name="sub_910172" localSheetId="2">'320'!#REF!</definedName>
    <definedName name="sub_91018" localSheetId="2">'320'!#REF!</definedName>
    <definedName name="sub_910181" localSheetId="2">'320'!#REF!</definedName>
    <definedName name="sub_910182" localSheetId="2">'320'!#REF!</definedName>
    <definedName name="sub_91019" localSheetId="2">'320'!#REF!</definedName>
    <definedName name="sub_9102" localSheetId="2">'320'!#REF!</definedName>
    <definedName name="sub_91020" localSheetId="2">'320'!#REF!</definedName>
    <definedName name="sub_910211" localSheetId="2">'320'!#REF!</definedName>
    <definedName name="sub_910212" localSheetId="2">'320'!#REF!</definedName>
    <definedName name="sub_910213" localSheetId="2">'320'!#REF!</definedName>
    <definedName name="sub_910221" localSheetId="2">'320'!#REF!</definedName>
    <definedName name="sub_910222" localSheetId="2">'320'!#REF!</definedName>
    <definedName name="sub_910223" localSheetId="2">'320'!#REF!</definedName>
    <definedName name="sub_910224" localSheetId="2">'320'!#REF!</definedName>
    <definedName name="sub_910225" localSheetId="2">'320'!#REF!</definedName>
    <definedName name="sub_91023" localSheetId="2">'320'!#REF!</definedName>
    <definedName name="sub_910231" localSheetId="2">'320'!#REF!</definedName>
    <definedName name="sub_910232" localSheetId="2">'320'!#REF!</definedName>
    <definedName name="sub_910233" localSheetId="2">'320'!#REF!</definedName>
    <definedName name="sub_91024" localSheetId="2">'320'!#REF!</definedName>
    <definedName name="sub_910241" localSheetId="2">'320'!#REF!</definedName>
    <definedName name="sub_910242" localSheetId="2">'320'!#REF!</definedName>
    <definedName name="sub_910243" localSheetId="2">'320'!#REF!</definedName>
    <definedName name="sub_910244" localSheetId="2">'320'!#REF!</definedName>
    <definedName name="sub_910245" localSheetId="2">'320'!#REF!</definedName>
    <definedName name="sub_910246" localSheetId="2">'320'!#REF!</definedName>
    <definedName name="sub_910247" localSheetId="2">'320'!#REF!</definedName>
    <definedName name="sub_910248" localSheetId="2">'320'!#REF!</definedName>
    <definedName name="sub_910249" localSheetId="2">'320'!#REF!</definedName>
    <definedName name="sub_91025" localSheetId="2">'320'!#REF!</definedName>
    <definedName name="sub_910251" localSheetId="2">'320'!#REF!</definedName>
    <definedName name="sub_910252" localSheetId="2">'320'!#REF!</definedName>
    <definedName name="sub_910253" localSheetId="2">'320'!#REF!</definedName>
    <definedName name="sub_910254" localSheetId="2">'320'!#REF!</definedName>
    <definedName name="sub_910255" localSheetId="2">'320'!#REF!</definedName>
    <definedName name="sub_91026" localSheetId="2">'320'!#REF!</definedName>
    <definedName name="sub_910261" localSheetId="2">'320'!#REF!</definedName>
    <definedName name="sub_910262" localSheetId="2">'320'!#REF!</definedName>
    <definedName name="sub_910263" localSheetId="2">'320'!#REF!</definedName>
    <definedName name="sub_910264" localSheetId="2">'320'!#REF!</definedName>
    <definedName name="sub_91027" localSheetId="2">'320'!#REF!</definedName>
    <definedName name="sub_910271" localSheetId="2">'320'!#REF!</definedName>
    <definedName name="sub_910272" localSheetId="2">'320'!#REF!</definedName>
    <definedName name="sub_910273" localSheetId="2">'320'!#REF!</definedName>
    <definedName name="sub_910281" localSheetId="2">'320'!#REF!</definedName>
    <definedName name="sub_910282" localSheetId="2">'320'!#REF!</definedName>
    <definedName name="sub_9103" localSheetId="2">'320'!#REF!</definedName>
    <definedName name="sub_910311" localSheetId="2">'320'!#REF!</definedName>
    <definedName name="sub_910312" localSheetId="2">'320'!#REF!</definedName>
    <definedName name="sub_910313" localSheetId="2">'320'!#REF!</definedName>
    <definedName name="sub_910381" localSheetId="2">'320'!#REF!</definedName>
    <definedName name="sub_910382" localSheetId="2">'320'!#REF!</definedName>
    <definedName name="sub_9104" localSheetId="2">'320'!#REF!</definedName>
    <definedName name="sub_910411" localSheetId="2">'320'!#REF!</definedName>
    <definedName name="sub_910412" localSheetId="2">'320'!#REF!</definedName>
    <definedName name="sub_910413" localSheetId="2">'320'!#REF!</definedName>
    <definedName name="sub_910414" localSheetId="2">'320'!#REF!</definedName>
    <definedName name="sub_910421" localSheetId="2">'320'!#REF!</definedName>
    <definedName name="sub_910422" localSheetId="2">'320'!#REF!</definedName>
    <definedName name="sub_910423" localSheetId="2">'320'!#REF!</definedName>
    <definedName name="sub_910424" localSheetId="2">'320'!#REF!</definedName>
    <definedName name="sub_9105" localSheetId="2">'320'!#REF!</definedName>
    <definedName name="sub_910511" localSheetId="2">'320'!#REF!</definedName>
    <definedName name="sub_910512" localSheetId="2">'320'!#REF!</definedName>
    <definedName name="sub_910513" localSheetId="2">'320'!#REF!</definedName>
    <definedName name="sub_910581" localSheetId="2">'320'!#REF!</definedName>
    <definedName name="sub_910582" localSheetId="2">'320'!#REF!</definedName>
    <definedName name="sub_9106" localSheetId="2">'320'!#REF!</definedName>
    <definedName name="sub_910611" localSheetId="2">'320'!#REF!</definedName>
    <definedName name="sub_910612" localSheetId="2">'320'!#REF!</definedName>
    <definedName name="sub_910613" localSheetId="2">'320'!#REF!</definedName>
    <definedName name="sub_910681" localSheetId="2">'320'!#REF!</definedName>
    <definedName name="sub_910682" localSheetId="2">'320'!#REF!</definedName>
    <definedName name="sub_9107" localSheetId="2">'320'!#REF!</definedName>
    <definedName name="sub_910711" localSheetId="2">'320'!#REF!</definedName>
    <definedName name="sub_910712" localSheetId="2">'320'!#REF!</definedName>
    <definedName name="sub_910713" localSheetId="2">'320'!#REF!</definedName>
    <definedName name="sub_910781" localSheetId="2">'320'!#REF!</definedName>
    <definedName name="sub_910782" localSheetId="2">'320'!#REF!</definedName>
    <definedName name="sub_9108" localSheetId="2">'320'!#REF!</definedName>
    <definedName name="sub_910921" localSheetId="2">'320'!#REF!</definedName>
    <definedName name="sub_910931" localSheetId="2">'320'!#REF!</definedName>
    <definedName name="sub_911000" localSheetId="2">'320'!#REF!</definedName>
    <definedName name="sub_911011" localSheetId="2">'320'!#REF!</definedName>
    <definedName name="sub_911012" localSheetId="2">'320'!#REF!</definedName>
    <definedName name="sub_911013" localSheetId="2">'320'!#REF!</definedName>
    <definedName name="sub_911081" localSheetId="2">'320'!#REF!</definedName>
    <definedName name="sub_911082" localSheetId="2">'320'!#REF!</definedName>
    <definedName name="sub_911091" localSheetId="2">'320'!#REF!</definedName>
    <definedName name="sub_911092" localSheetId="2">'320'!#REF!</definedName>
    <definedName name="sub_911100" localSheetId="2">'320'!#REF!</definedName>
    <definedName name="sub_91111" localSheetId="2">'320'!#REF!</definedName>
    <definedName name="sub_911110" localSheetId="2">'320'!#REF!</definedName>
    <definedName name="sub_911111" localSheetId="2">'320'!#REF!</definedName>
    <definedName name="sub_911112" localSheetId="2">'320'!#REF!</definedName>
    <definedName name="sub_911113" localSheetId="2">'320'!#REF!</definedName>
    <definedName name="sub_91112" localSheetId="2">'320'!#REF!</definedName>
    <definedName name="sub_911121" localSheetId="2">'320'!#REF!</definedName>
    <definedName name="sub_911122" localSheetId="2">'320'!#REF!</definedName>
    <definedName name="sub_911123" localSheetId="2">'320'!#REF!</definedName>
    <definedName name="sub_91113" localSheetId="2">'320'!#REF!</definedName>
    <definedName name="sub_91114" localSheetId="2">'320'!#REF!</definedName>
    <definedName name="sub_91115" localSheetId="2">'320'!#REF!</definedName>
    <definedName name="sub_91116" localSheetId="2">'320'!#REF!</definedName>
    <definedName name="sub_91117" localSheetId="2">'320'!#REF!</definedName>
    <definedName name="sub_91118" localSheetId="2">'320'!#REF!</definedName>
    <definedName name="sub_911181" localSheetId="2">'320'!#REF!</definedName>
    <definedName name="sub_91119" localSheetId="2">'320'!#REF!</definedName>
    <definedName name="sub_911200" localSheetId="2">'320'!#REF!</definedName>
    <definedName name="sub_91121" localSheetId="2">'320'!#REF!</definedName>
    <definedName name="sub_91122" localSheetId="2">'320'!#REF!</definedName>
    <definedName name="sub_911221" localSheetId="2">'320'!#REF!</definedName>
    <definedName name="sub_9112211" localSheetId="2">'320'!#REF!</definedName>
    <definedName name="sub_9112212" localSheetId="2">'320'!#REF!</definedName>
    <definedName name="sub_91123" localSheetId="2">'320'!#REF!</definedName>
    <definedName name="sub_911300" localSheetId="2">'320'!#REF!</definedName>
    <definedName name="sub_91131" localSheetId="2">'320'!#REF!</definedName>
    <definedName name="sub_911311" localSheetId="2">'320'!#REF!</definedName>
    <definedName name="sub_911312" localSheetId="2">'320'!#REF!</definedName>
    <definedName name="sub_911313" localSheetId="2">'320'!#REF!</definedName>
    <definedName name="sub_911314" localSheetId="2">'320'!#REF!</definedName>
    <definedName name="sub_911315" localSheetId="2">'320'!#REF!</definedName>
    <definedName name="sub_911316" localSheetId="2">'320'!#REF!</definedName>
    <definedName name="sub_91132" localSheetId="2">'320'!#REF!</definedName>
    <definedName name="sub_91133" localSheetId="2">'320'!#REF!</definedName>
    <definedName name="sub_91134" localSheetId="2">'320'!#REF!</definedName>
    <definedName name="sub_911341" localSheetId="2">'320'!#REF!</definedName>
    <definedName name="sub_911400" localSheetId="2">'320'!#REF!</definedName>
    <definedName name="sub_91141" localSheetId="2">'320'!#REF!</definedName>
    <definedName name="sub_91142" localSheetId="2">'320'!#REF!</definedName>
    <definedName name="sub_911421" localSheetId="2">'320'!#REF!</definedName>
    <definedName name="sub_911422" localSheetId="2">'320'!#REF!</definedName>
    <definedName name="sub_911423" localSheetId="2">'320'!#REF!</definedName>
    <definedName name="sub_91143" localSheetId="2">'320'!#REF!</definedName>
    <definedName name="sub_91144" localSheetId="2">'320'!#REF!</definedName>
    <definedName name="sub_911441" localSheetId="2">'320'!#REF!</definedName>
    <definedName name="sub_911442" localSheetId="2">'320'!#REF!</definedName>
    <definedName name="sub_91145" localSheetId="2">'320'!#REF!</definedName>
    <definedName name="sub_91146" localSheetId="2">'320'!#REF!</definedName>
    <definedName name="sub_91147" localSheetId="2">'320'!#REF!</definedName>
    <definedName name="sub_911500" localSheetId="2">'320'!#REF!</definedName>
    <definedName name="sub_91151" localSheetId="2">'320'!#REF!</definedName>
    <definedName name="sub_911511" localSheetId="2">'320'!#REF!</definedName>
    <definedName name="sub_911512" localSheetId="2">'320'!#REF!</definedName>
    <definedName name="sub_911513" localSheetId="2">'320'!#REF!</definedName>
    <definedName name="sub_91181" localSheetId="2">'320'!#REF!</definedName>
    <definedName name="sub_91182" localSheetId="2">'320'!#REF!</definedName>
    <definedName name="sub_9121" localSheetId="2">'320'!#REF!</definedName>
    <definedName name="sub_91211" localSheetId="2">'320'!#REF!</definedName>
    <definedName name="sub_91212" localSheetId="2">'320'!#REF!</definedName>
    <definedName name="sub_912121" localSheetId="2">'320'!#REF!</definedName>
    <definedName name="sub_9121211" localSheetId="2">'320'!#REF!</definedName>
    <definedName name="sub_9121212" localSheetId="2">'320'!#REF!</definedName>
    <definedName name="sub_912122" localSheetId="2">'320'!#REF!</definedName>
    <definedName name="sub_91213" localSheetId="2">'320'!#REF!</definedName>
    <definedName name="sub_91214" localSheetId="2">'320'!#REF!</definedName>
    <definedName name="sub_9122" localSheetId="2">'320'!#REF!</definedName>
    <definedName name="sub_9123" localSheetId="2">'320'!#REF!</definedName>
    <definedName name="sub_912311" localSheetId="2">'320'!#REF!</definedName>
    <definedName name="sub_91231101" localSheetId="2">'320'!#REF!</definedName>
    <definedName name="sub_9123111" localSheetId="2">'320'!#REF!</definedName>
    <definedName name="sub_91231111" localSheetId="2">'320'!#REF!</definedName>
    <definedName name="sub_9123112" localSheetId="2">'320'!#REF!</definedName>
    <definedName name="sub_91231121" localSheetId="2">'320'!#REF!</definedName>
    <definedName name="sub_9123113" localSheetId="2">'320'!#REF!</definedName>
    <definedName name="sub_91231131" localSheetId="2">'320'!#REF!</definedName>
    <definedName name="sub_912312" localSheetId="2">'320'!#REF!</definedName>
    <definedName name="sub_9123121" localSheetId="2">'320'!#REF!</definedName>
    <definedName name="sub_912313" localSheetId="2">'320'!#REF!</definedName>
    <definedName name="sub_9123131" localSheetId="2">'320'!#REF!</definedName>
    <definedName name="sub_912314" localSheetId="2">'320'!#REF!</definedName>
    <definedName name="sub_9123141" localSheetId="2">'320'!#REF!</definedName>
    <definedName name="sub_912315" localSheetId="2">'320'!#REF!</definedName>
    <definedName name="sub_9123151" localSheetId="2">'320'!#REF!</definedName>
    <definedName name="sub_912316" localSheetId="2">'320'!#REF!</definedName>
    <definedName name="sub_9123168" localSheetId="2">'320'!#REF!</definedName>
    <definedName name="sub_912317" localSheetId="2">'320'!#REF!</definedName>
    <definedName name="sub_9123178" localSheetId="2">'320'!#REF!</definedName>
    <definedName name="sub_912318" localSheetId="2">'320'!#REF!</definedName>
    <definedName name="sub_9123181" localSheetId="2">'320'!#REF!</definedName>
    <definedName name="sub_91231818" localSheetId="2">'320'!#REF!</definedName>
    <definedName name="sub_9123182" localSheetId="2">'320'!#REF!</definedName>
    <definedName name="sub_91231821" localSheetId="2">'320'!#REF!</definedName>
    <definedName name="sub_9123183" localSheetId="2">'320'!#REF!</definedName>
    <definedName name="sub_912319" localSheetId="2">'320'!#REF!</definedName>
    <definedName name="sub_9123198" localSheetId="2">'320'!#REF!</definedName>
    <definedName name="sub_912321" localSheetId="2">'320'!#REF!</definedName>
    <definedName name="sub_9123211" localSheetId="2">'320'!#REF!</definedName>
    <definedName name="sub_912322" localSheetId="2">'320'!#REF!</definedName>
    <definedName name="sub_9123221" localSheetId="2">'320'!#REF!</definedName>
    <definedName name="sub_91232218" localSheetId="2">'320'!#REF!</definedName>
    <definedName name="sub_9123222" localSheetId="2">'320'!#REF!</definedName>
    <definedName name="sub_91232228" localSheetId="2">'320'!#REF!</definedName>
    <definedName name="sub_912323" localSheetId="2">'320'!#REF!</definedName>
    <definedName name="sub_9123238" localSheetId="2">'320'!#REF!</definedName>
    <definedName name="sub_912324" localSheetId="2">'320'!#REF!</definedName>
    <definedName name="sub_9123241" localSheetId="2">'320'!#REF!</definedName>
    <definedName name="sub_912325" localSheetId="2">'320'!#REF!</definedName>
    <definedName name="sub_9123258" localSheetId="2">'320'!#REF!</definedName>
    <definedName name="sub_912326" localSheetId="2">'320'!#REF!</definedName>
    <definedName name="sub_9123261" localSheetId="2">'320'!#REF!</definedName>
    <definedName name="sub_912327" localSheetId="2">'320'!#REF!</definedName>
    <definedName name="sub_9123271" localSheetId="2">'320'!#REF!</definedName>
    <definedName name="sub_912328" localSheetId="2">'320'!#REF!</definedName>
    <definedName name="sub_9123288" localSheetId="2">'320'!#REF!</definedName>
    <definedName name="sub_912329" localSheetId="2">'320'!#REF!</definedName>
    <definedName name="sub_9123291" localSheetId="2">'320'!#REF!</definedName>
    <definedName name="sub_912331" localSheetId="2">'320'!#REF!</definedName>
    <definedName name="sub_9123311" localSheetId="2">'320'!#REF!</definedName>
    <definedName name="sub_9123312" localSheetId="2">'320'!#REF!</definedName>
    <definedName name="sub_9123313" localSheetId="2">'320'!#REF!</definedName>
    <definedName name="sub_912332" localSheetId="2">'320'!#REF!</definedName>
    <definedName name="sub_912333" localSheetId="2">'320'!#REF!</definedName>
    <definedName name="sub_912334" localSheetId="2">'320'!#REF!</definedName>
    <definedName name="sub_912335" localSheetId="2">'320'!#REF!</definedName>
    <definedName name="sub_912336" localSheetId="2">'320'!#REF!</definedName>
    <definedName name="sub_912337" localSheetId="2">'320'!#REF!</definedName>
    <definedName name="sub_9123371" localSheetId="2">'320'!#REF!</definedName>
    <definedName name="sub_9123372" localSheetId="2">'320'!#REF!</definedName>
    <definedName name="sub_9124" localSheetId="2">'320'!#REF!</definedName>
    <definedName name="sub_912461" localSheetId="2">'320'!#REF!</definedName>
    <definedName name="sub_912462" localSheetId="2">'320'!#REF!</definedName>
    <definedName name="sub_912471" localSheetId="2">'320'!#REF!</definedName>
    <definedName name="sub_912472" localSheetId="2">'320'!#REF!</definedName>
    <definedName name="sub_912473" localSheetId="2">'320'!#REF!</definedName>
    <definedName name="sub_912481" localSheetId="2">'320'!#REF!</definedName>
    <definedName name="sub_912482" localSheetId="2">'320'!#REF!</definedName>
    <definedName name="sub_912491" localSheetId="2">'320'!#REF!</definedName>
    <definedName name="sub_912492" localSheetId="2">'320'!#REF!</definedName>
    <definedName name="sub_912493" localSheetId="2">'320'!#REF!</definedName>
    <definedName name="sub_9125" localSheetId="2">'320'!#REF!</definedName>
    <definedName name="sub_91251" localSheetId="2">'320'!#REF!</definedName>
    <definedName name="sub_912511" localSheetId="2">'320'!#REF!</definedName>
    <definedName name="sub_9125111" localSheetId="2">'320'!#REF!</definedName>
    <definedName name="sub_9125112" localSheetId="2">'320'!#REF!</definedName>
    <definedName name="sub_91252" localSheetId="2">'320'!#REF!</definedName>
    <definedName name="sub_912531" localSheetId="2">'320'!#REF!</definedName>
    <definedName name="sub_9125311" localSheetId="2">'320'!#REF!</definedName>
    <definedName name="sub_9125312" localSheetId="2">'320'!#REF!</definedName>
    <definedName name="sub_9126" localSheetId="2">'320'!#REF!</definedName>
    <definedName name="sub_91261" localSheetId="2">'320'!#REF!</definedName>
    <definedName name="sub_91262" localSheetId="2">'320'!#REF!</definedName>
    <definedName name="sub_91263" localSheetId="2">'320'!#REF!</definedName>
    <definedName name="sub_9127" localSheetId="2">'320'!#REF!</definedName>
    <definedName name="sub_91271" localSheetId="2">'320'!#REF!</definedName>
    <definedName name="sub_912711" localSheetId="2">'320'!#REF!</definedName>
    <definedName name="sub_912712" localSheetId="2">'320'!#REF!</definedName>
    <definedName name="sub_912713" localSheetId="2">'320'!#REF!</definedName>
    <definedName name="sub_91272" localSheetId="2">'320'!#REF!</definedName>
    <definedName name="sub_912721" localSheetId="2">'320'!#REF!</definedName>
    <definedName name="sub_912722" localSheetId="2">'320'!#REF!</definedName>
    <definedName name="sub_91273" localSheetId="2">'320'!#REF!</definedName>
    <definedName name="sub_912731" localSheetId="2">'320'!#REF!</definedName>
    <definedName name="sub_912732" localSheetId="2">'320'!#REF!</definedName>
    <definedName name="sub_914131" localSheetId="2">'320'!#REF!</definedName>
    <definedName name="sub_914231" localSheetId="2">'320'!#REF!</definedName>
    <definedName name="sub_91900" localSheetId="2">'320'!#REF!</definedName>
    <definedName name="sub_9200" localSheetId="2">'320'!#REF!</definedName>
    <definedName name="sub_92001" localSheetId="2">'320'!#REF!</definedName>
    <definedName name="sub_920011" localSheetId="2">'320'!#REF!</definedName>
    <definedName name="sub_920012" localSheetId="2">'320'!#REF!</definedName>
    <definedName name="sub_920013" localSheetId="2">'320'!#REF!</definedName>
    <definedName name="sub_920014" localSheetId="2">'320'!#REF!</definedName>
    <definedName name="sub_92002" localSheetId="2">'320'!#REF!</definedName>
    <definedName name="sub_920021" localSheetId="2">'320'!#REF!</definedName>
    <definedName name="sub_920022" localSheetId="2">'320'!#REF!</definedName>
    <definedName name="sub_920023" localSheetId="2">'320'!#REF!</definedName>
    <definedName name="sub_920024" localSheetId="2">'320'!#REF!</definedName>
    <definedName name="sub_920025" localSheetId="2">'320'!#REF!</definedName>
    <definedName name="sub_920026" localSheetId="2">'320'!#REF!</definedName>
    <definedName name="sub_920027" localSheetId="2">'320'!#REF!</definedName>
    <definedName name="sub_92003" localSheetId="2">'320'!#REF!</definedName>
    <definedName name="sub_920031" localSheetId="2">'320'!#REF!</definedName>
    <definedName name="sub_920032" localSheetId="2">'320'!#REF!</definedName>
    <definedName name="sub_920111" localSheetId="2">'320'!#REF!</definedName>
    <definedName name="sub_920112" localSheetId="2">'320'!#REF!</definedName>
    <definedName name="sub_920113" localSheetId="2">'320'!#REF!</definedName>
    <definedName name="sub_920121" localSheetId="2">'320'!#REF!</definedName>
    <definedName name="sub_920122" localSheetId="2">'320'!#REF!</definedName>
    <definedName name="sub_920123" localSheetId="2">'320'!#REF!</definedName>
    <definedName name="sub_920141" localSheetId="2">'320'!#REF!</definedName>
    <definedName name="sub_920142" localSheetId="2">'320'!#REF!</definedName>
    <definedName name="sub_920251" localSheetId="2">'320'!#REF!</definedName>
    <definedName name="sub_920252" localSheetId="2">'320'!#REF!</definedName>
    <definedName name="sub_920311" localSheetId="2">'320'!#REF!</definedName>
    <definedName name="sub_920312" localSheetId="2">'320'!#REF!</definedName>
    <definedName name="sub_920313" localSheetId="2">'320'!#REF!</definedName>
    <definedName name="sub_920321" localSheetId="2">'320'!#REF!</definedName>
    <definedName name="sub_920322" localSheetId="2">'320'!#REF!</definedName>
    <definedName name="sub_920323" localSheetId="2">'320'!#REF!</definedName>
    <definedName name="sub_921111" localSheetId="2">'320'!#REF!</definedName>
    <definedName name="sub_9211111" localSheetId="2">'320'!#REF!</definedName>
    <definedName name="sub_9211112" localSheetId="2">'320'!#REF!</definedName>
    <definedName name="sub_9211113" localSheetId="2">'320'!#REF!</definedName>
    <definedName name="sub_921112" localSheetId="2">'320'!#REF!</definedName>
    <definedName name="sub_921113" localSheetId="2">'320'!#REF!</definedName>
    <definedName name="sub_921114" localSheetId="2">'320'!#REF!</definedName>
    <definedName name="sub_921115" localSheetId="2">'320'!#REF!</definedName>
    <definedName name="sub_9211151" localSheetId="2">'320'!#REF!</definedName>
    <definedName name="sub_92111511" localSheetId="2">'320'!#REF!</definedName>
    <definedName name="sub_9211152" localSheetId="2">'320'!#REF!</definedName>
    <definedName name="sub_92111521" localSheetId="2">'320'!#REF!</definedName>
    <definedName name="sub_921116" localSheetId="2">'320'!#REF!</definedName>
    <definedName name="sub_921117" localSheetId="2">'320'!#REF!</definedName>
    <definedName name="sub_921118" localSheetId="2">'320'!#REF!</definedName>
    <definedName name="sub_9211181" localSheetId="2">'320'!#REF!</definedName>
    <definedName name="sub_9211182" localSheetId="2">'320'!#REF!</definedName>
    <definedName name="sub_921121" localSheetId="2">'320'!#REF!</definedName>
    <definedName name="sub_921122" localSheetId="2">'320'!#REF!</definedName>
    <definedName name="sub_921123" localSheetId="2">'320'!#REF!</definedName>
    <definedName name="sub_921211" localSheetId="2">'320'!#REF!</definedName>
    <definedName name="sub_9212111" localSheetId="2">'320'!#REF!</definedName>
    <definedName name="sub_9212112" localSheetId="2">'320'!#REF!</definedName>
    <definedName name="sub_9212113" localSheetId="2">'320'!#REF!</definedName>
    <definedName name="sub_921212" localSheetId="2">'320'!#REF!</definedName>
    <definedName name="sub_921213" localSheetId="2">'320'!#REF!</definedName>
    <definedName name="sub_921214" localSheetId="2">'320'!#REF!</definedName>
    <definedName name="sub_921215" localSheetId="2">'320'!#REF!</definedName>
    <definedName name="sub_921216" localSheetId="2">'320'!#REF!</definedName>
    <definedName name="sub_921217" localSheetId="2">'320'!#REF!</definedName>
    <definedName name="sub_9212171" localSheetId="2">'320'!#REF!</definedName>
    <definedName name="sub_9212172" localSheetId="2">'320'!#REF!</definedName>
    <definedName name="sub_9212311" localSheetId="2">'320'!#REF!</definedName>
    <definedName name="sub_92123120" localSheetId="2">'320'!#REF!</definedName>
    <definedName name="sub_92123124" localSheetId="2">'320'!#REF!</definedName>
    <definedName name="sub_921232" localSheetId="2">'320'!#REF!</definedName>
    <definedName name="sub_921233" localSheetId="2">'320'!#REF!</definedName>
    <definedName name="sub_921234" localSheetId="2">'320'!#REF!</definedName>
    <definedName name="sub_921235" localSheetId="2">'320'!#REF!</definedName>
    <definedName name="sub_921236" localSheetId="2">'320'!#REF!</definedName>
    <definedName name="sub_921237" localSheetId="2">'320'!#REF!</definedName>
    <definedName name="sub_9212371" localSheetId="2">'320'!#REF!</definedName>
    <definedName name="sub_9212372" localSheetId="2">'320'!#REF!</definedName>
    <definedName name="sub_922511" localSheetId="2">'320'!#REF!</definedName>
    <definedName name="sub_922521" localSheetId="2">'320'!#REF!</definedName>
    <definedName name="_xlnm.Print_Titles" localSheetId="2">'320'!$16:$17</definedName>
    <definedName name="_xlnm.Print_Area" localSheetId="1">'310'!$A$1:$W$457</definedName>
    <definedName name="_xlnm.Print_Area" localSheetId="2">'320'!$A$1:$N$457</definedName>
  </definedNames>
  <calcPr fullCalcOnLoad="1"/>
</workbook>
</file>

<file path=xl/comments3.xml><?xml version="1.0" encoding="utf-8"?>
<comments xmlns="http://schemas.openxmlformats.org/spreadsheetml/2006/main">
  <authors>
    <author>Степанова Ирина Ильинична</author>
  </authors>
  <commentList>
    <comment ref="J346" authorId="0">
      <text>
        <r>
          <rPr>
            <sz val="9"/>
            <rFont val="Tahoma"/>
            <family val="2"/>
          </rPr>
          <t xml:space="preserve">2019 - данные ПТО
</t>
        </r>
      </text>
    </comment>
  </commentList>
</comments>
</file>

<file path=xl/sharedStrings.xml><?xml version="1.0" encoding="utf-8"?>
<sst xmlns="http://schemas.openxmlformats.org/spreadsheetml/2006/main" count="5058" uniqueCount="874">
  <si>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</si>
  <si>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</si>
  <si>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</si>
  <si>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</si>
  <si>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</si>
  <si>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</si>
  <si>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</si>
  <si>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</si>
  <si>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</si>
  <si>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Год N-3</t>
  </si>
  <si>
    <t>Год N-2</t>
  </si>
  <si>
    <t>Год N-1</t>
  </si>
  <si>
    <t>Год N</t>
  </si>
  <si>
    <t>Год N+1</t>
  </si>
  <si>
    <t>Год N+2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</si>
  <si>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</si>
  <si>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</si>
  <si>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</si>
  <si>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</si>
  <si>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</si>
  <si>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</si>
  <si>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</si>
  <si>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</si>
  <si>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</si>
  <si>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</si>
  <si>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</si>
  <si>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</si>
  <si>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</si>
  <si>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</si>
  <si>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</si>
  <si>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</si>
  <si>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</si>
  <si>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</si>
  <si>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</si>
  <si>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</si>
  <si>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</si>
  <si>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</si>
  <si>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</si>
  <si>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</si>
  <si>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</si>
  <si>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</si>
  <si>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</si>
  <si>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</si>
  <si>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</si>
  <si>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</si>
  <si>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</si>
  <si>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</si>
  <si>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</si>
  <si>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</si>
  <si>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</si>
  <si>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</si>
  <si>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</si>
  <si>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</si>
  <si>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</si>
  <si>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</si>
  <si>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</si>
  <si>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</si>
  <si>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</si>
  <si>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</si>
  <si>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</si>
  <si>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</si>
  <si>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</si>
  <si>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</si>
  <si>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</si>
  <si>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</si>
  <si>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</si>
  <si>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</si>
  <si>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</si>
  <si>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</si>
  <si>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</si>
  <si>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</si>
  <si>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</si>
  <si>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</si>
  <si>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</si>
  <si>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</si>
  <si>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</si>
  <si>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</si>
  <si>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</si>
  <si>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</si>
  <si>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</si>
  <si>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</si>
  <si>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</si>
  <si>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</si>
  <si>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</si>
  <si>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</si>
  <si>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</si>
  <si>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</si>
  <si>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</si>
  <si>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</si>
  <si>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</si>
  <si>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</si>
  <si>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</si>
  <si>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</si>
  <si>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</si>
  <si>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</si>
  <si>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</si>
  <si>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</si>
  <si>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</si>
  <si>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</si>
  <si>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</si>
  <si>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</si>
  <si>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</si>
  <si>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</si>
  <si>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</si>
  <si>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</si>
  <si>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</si>
  <si>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</si>
  <si>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</si>
  <si>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</si>
  <si>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</si>
  <si>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</si>
  <si>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</si>
  <si>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</si>
  <si>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</si>
  <si>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</si>
  <si>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</si>
  <si>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</si>
  <si>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</si>
  <si>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</si>
  <si>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</si>
  <si>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</si>
  <si>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</si>
  <si>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</si>
  <si>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</si>
  <si>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</si>
  <si>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</si>
  <si>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</si>
  <si>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</si>
  <si>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</si>
  <si>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</si>
  <si>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</si>
  <si>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</si>
  <si>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</si>
  <si>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</si>
  <si>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</si>
  <si>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</si>
  <si>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</si>
  <si>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</si>
  <si>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</si>
  <si>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</si>
  <si>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</si>
  <si>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</si>
  <si>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</si>
  <si>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</si>
  <si>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</si>
  <si>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</si>
  <si>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</si>
  <si>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</si>
  <si>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</si>
  <si>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</si>
  <si>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</si>
  <si>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</si>
  <si>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</si>
  <si>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</si>
  <si>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</si>
  <si>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</si>
  <si>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</si>
  <si>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</si>
  <si>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</si>
  <si>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</si>
  <si>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</si>
  <si>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</si>
  <si>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</si>
  <si>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</si>
  <si>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</si>
  <si>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</si>
  <si>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</si>
  <si>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</si>
  <si>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</si>
  <si>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</si>
  <si>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</si>
  <si>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</si>
  <si>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</si>
  <si>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</si>
  <si>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</si>
  <si>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</si>
  <si>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</si>
  <si>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</si>
  <si>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</si>
  <si>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</si>
  <si>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</si>
  <si>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</si>
  <si>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</si>
  <si>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</si>
  <si>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</si>
  <si>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</si>
  <si>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</si>
  <si>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</si>
  <si>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</si>
  <si>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</si>
  <si>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</si>
  <si>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</si>
  <si>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</si>
  <si>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</si>
  <si>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</si>
  <si>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</si>
  <si>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</si>
  <si>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</si>
  <si>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</si>
  <si>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</si>
  <si>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</si>
  <si>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</si>
  <si>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</si>
  <si>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</si>
  <si>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</si>
  <si>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</si>
  <si>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</si>
  <si>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</si>
  <si>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</si>
  <si>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</si>
  <si>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</si>
  <si>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</si>
  <si>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</si>
  <si>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</si>
  <si>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</si>
  <si>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</si>
  <si>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</si>
  <si>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</si>
  <si>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</si>
  <si>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</si>
  <si>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</si>
  <si>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</si>
  <si>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</si>
  <si>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</si>
  <si>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</si>
  <si>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</si>
  <si>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</si>
  <si>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</si>
  <si>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</si>
  <si>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</si>
  <si>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</si>
  <si>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</si>
  <si>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</si>
  <si>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</si>
  <si>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</si>
  <si>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</si>
  <si>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</si>
  <si>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</si>
  <si>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</si>
  <si>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</si>
  <si>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</si>
  <si>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</si>
  <si>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</si>
  <si>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</si>
  <si>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</si>
  <si>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</si>
  <si>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</si>
  <si>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</si>
  <si>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</si>
  <si>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</si>
  <si>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</si>
  <si>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</si>
  <si>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</si>
  <si>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</si>
  <si>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</si>
  <si>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</si>
  <si>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</si>
  <si>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</si>
  <si>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</si>
  <si>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</si>
  <si>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</si>
  <si>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</si>
  <si>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</si>
  <si>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</si>
  <si>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</si>
  <si>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</si>
  <si>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</si>
  <si>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</si>
  <si>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</si>
  <si>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</si>
  <si>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</si>
  <si>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</si>
  <si>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</si>
  <si>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</si>
  <si>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</si>
  <si>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</si>
  <si>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</si>
  <si>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</si>
  <si>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</si>
  <si>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</si>
  <si>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</si>
  <si>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</si>
  <si>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</si>
  <si>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</si>
  <si>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</si>
  <si>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</si>
  <si>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</si>
  <si>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</si>
  <si>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</si>
  <si>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</si>
  <si>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</si>
  <si>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</si>
  <si>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</si>
  <si>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</si>
  <si>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</si>
  <si>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</si>
  <si>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</si>
  <si>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</si>
  <si>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</si>
  <si>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</si>
  <si>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</si>
  <si>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</si>
  <si>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</si>
  <si>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</si>
  <si>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</si>
  <si>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</si>
  <si>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</si>
  <si>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</si>
  <si>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</si>
  <si>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</si>
  <si>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</si>
  <si>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</si>
  <si>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</si>
  <si>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</si>
  <si>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</si>
  <si>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</si>
  <si>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</si>
  <si>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</si>
  <si>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</si>
  <si>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</si>
  <si>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</si>
  <si>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</si>
  <si>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</si>
  <si>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</si>
  <si>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</si>
  <si>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</si>
  <si>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</si>
  <si>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</si>
  <si>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</si>
  <si>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</si>
  <si>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</si>
  <si>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</si>
  <si>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</si>
  <si>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</si>
  <si>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</si>
  <si>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</si>
  <si>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</si>
  <si>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</si>
  <si>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</si>
  <si>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</si>
  <si>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</si>
  <si>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</si>
  <si>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</si>
  <si>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</si>
  <si>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</si>
  <si>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</si>
  <si>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</si>
  <si>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</si>
  <si>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</si>
  <si>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</si>
  <si>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</si>
  <si>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</si>
  <si>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</si>
  <si>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</si>
  <si>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</si>
  <si>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</si>
  <si>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</si>
  <si>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</si>
  <si>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</si>
  <si>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</si>
  <si>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</si>
  <si>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</si>
  <si>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</si>
  <si>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</si>
  <si>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</si>
  <si>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</si>
  <si>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</si>
  <si>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</si>
  <si>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</si>
  <si>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</si>
  <si>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</si>
  <si>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</si>
  <si>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</si>
  <si>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</si>
  <si>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</si>
  <si>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</si>
  <si>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</si>
  <si>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</si>
  <si>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</si>
  <si>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</si>
  <si>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</si>
  <si>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</si>
  <si>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</si>
  <si>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</si>
  <si>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</si>
  <si>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</si>
  <si>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</si>
  <si>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</si>
  <si>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</si>
  <si>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</si>
  <si>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</si>
  <si>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</si>
  <si>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</si>
  <si>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</si>
  <si>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</si>
  <si>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</si>
  <si>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</si>
  <si>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</si>
  <si>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</si>
  <si>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</si>
  <si>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</si>
  <si>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</si>
  <si>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</si>
  <si>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</si>
  <si>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</si>
  <si>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</si>
  <si>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</si>
  <si>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</si>
  <si>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</si>
  <si>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</si>
  <si>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</si>
  <si>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</si>
  <si>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</si>
  <si>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</si>
  <si>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</si>
  <si>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</si>
  <si>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</si>
  <si>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</si>
  <si>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</si>
  <si>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</si>
  <si>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</si>
  <si>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</si>
  <si>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</si>
  <si>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</si>
  <si>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</si>
  <si>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</si>
  <si>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</si>
  <si>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</si>
  <si>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</si>
  <si>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</si>
  <si>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</si>
  <si>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</si>
  <si>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</si>
  <si>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</si>
  <si>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</si>
  <si>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</si>
  <si>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</si>
  <si>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</si>
  <si>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</si>
  <si>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</si>
  <si>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</si>
  <si>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</si>
  <si>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</si>
  <si>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</si>
  <si>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</si>
  <si>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</si>
  <si>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</si>
  <si>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</si>
  <si>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</si>
  <si>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</si>
  <si>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</si>
  <si>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</si>
  <si>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</si>
  <si>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</si>
  <si>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</si>
  <si>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</si>
  <si>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</si>
  <si>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</si>
  <si>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</si>
  <si>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</si>
  <si>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</si>
  <si>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</si>
  <si>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</si>
  <si>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</si>
  <si>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</si>
  <si>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</si>
  <si>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</si>
  <si>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</si>
  <si>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</si>
  <si>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</si>
  <si>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</si>
  <si>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</si>
  <si>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</si>
  <si>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</si>
  <si>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</si>
  <si>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</si>
  <si>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</si>
  <si>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</si>
  <si>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</si>
  <si>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</si>
  <si>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</si>
  <si>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</si>
  <si>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</si>
  <si>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</si>
  <si>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</si>
  <si>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</si>
  <si>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</si>
  <si>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</si>
  <si>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</si>
  <si>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</si>
  <si>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</si>
  <si>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</si>
  <si>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</si>
  <si>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</si>
  <si>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</si>
  <si>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</si>
  <si>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</si>
  <si>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</si>
  <si>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</si>
  <si>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</si>
  <si>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</si>
  <si>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</si>
  <si>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</si>
  <si>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</si>
  <si>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</si>
  <si>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</si>
  <si>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</si>
  <si>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</si>
  <si>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</si>
  <si>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</si>
  <si>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</si>
  <si>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</si>
  <si>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</si>
  <si>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</si>
  <si>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</si>
  <si>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</si>
  <si>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</si>
  <si>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</si>
  <si>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</si>
  <si>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</si>
  <si>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</si>
  <si>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</si>
  <si>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</si>
  <si>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</si>
  <si>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</si>
  <si>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</si>
  <si>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</si>
  <si>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</si>
  <si>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</si>
  <si>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</si>
  <si>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</si>
  <si>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</si>
  <si>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</si>
  <si>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</si>
  <si>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</si>
  <si>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</si>
  <si>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</si>
  <si>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</si>
  <si>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</si>
  <si>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</si>
  <si>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</si>
  <si>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</si>
  <si>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</si>
  <si>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</si>
  <si>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</si>
  <si>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</si>
  <si>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</si>
  <si>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</si>
  <si>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</si>
  <si>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</si>
  <si>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</si>
  <si>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</si>
  <si>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</si>
  <si>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</si>
  <si>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</si>
  <si>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</si>
  <si>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</si>
  <si>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</si>
  <si>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</si>
  <si>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</si>
  <si>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</si>
  <si>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</si>
  <si>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</si>
  <si>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</si>
  <si>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</si>
  <si>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</si>
  <si>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</si>
  <si>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</si>
  <si>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</si>
  <si>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</si>
  <si>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</si>
  <si>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</si>
  <si>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</si>
  <si>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</si>
  <si>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</si>
  <si>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</si>
  <si>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</si>
  <si>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</si>
  <si>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</si>
  <si>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</si>
  <si>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</si>
  <si>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</si>
  <si>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</si>
  <si>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</si>
  <si>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</si>
  <si>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</si>
  <si>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</si>
  <si>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</si>
  <si>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</si>
  <si>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</si>
  <si>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</si>
  <si>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</si>
  <si>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</si>
  <si>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</si>
  <si>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</si>
  <si>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</si>
  <si>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</si>
  <si>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</si>
  <si>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</si>
  <si>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</si>
  <si>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</si>
  <si>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</si>
  <si>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</si>
  <si>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</si>
  <si>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</si>
  <si>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</si>
  <si>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</si>
  <si>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</si>
  <si>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</si>
  <si>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</si>
  <si>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</si>
  <si>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</si>
  <si>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</si>
  <si>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</si>
  <si>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</si>
  <si>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</si>
  <si>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</si>
  <si>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</si>
  <si>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</si>
  <si>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</si>
  <si>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</si>
  <si>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</si>
  <si>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</si>
  <si>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</si>
  <si>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</si>
  <si>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</si>
  <si>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</si>
  <si>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</si>
  <si>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</si>
  <si>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</si>
  <si>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</si>
  <si>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</si>
  <si>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</si>
  <si>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</si>
  <si>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</si>
  <si>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</si>
  <si>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</si>
  <si>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</si>
  <si>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</si>
  <si>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</si>
  <si>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</si>
  <si>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</si>
  <si>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</si>
  <si>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</si>
  <si>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</si>
  <si>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</si>
  <si>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</si>
  <si>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</si>
  <si>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</si>
  <si>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</si>
  <si>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</si>
  <si>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</si>
  <si>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</si>
  <si>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</si>
  <si>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</si>
  <si>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</si>
  <si>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</si>
  <si>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</si>
  <si>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</si>
  <si>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</si>
  <si>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</si>
  <si>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</si>
  <si>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</si>
  <si>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</si>
  <si>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</si>
  <si>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</si>
  <si>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</si>
  <si>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</si>
  <si>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</si>
  <si>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</si>
  <si>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</si>
  <si>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</si>
  <si>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</si>
  <si>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</si>
  <si>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</si>
  <si>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</si>
  <si>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</si>
  <si>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</si>
  <si>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</si>
  <si>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</si>
  <si>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</si>
  <si>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</si>
  <si>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</si>
  <si>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</si>
  <si>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</si>
  <si>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</si>
  <si>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</si>
  <si>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</si>
  <si>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</si>
  <si>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</si>
  <si>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</si>
  <si>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</si>
  <si>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</si>
  <si>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</si>
  <si>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</si>
  <si>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</si>
  <si>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</si>
  <si>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</si>
  <si>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</si>
  <si>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</si>
  <si>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</si>
  <si>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</si>
  <si>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</si>
  <si>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</si>
  <si>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2017</t>
  </si>
  <si>
    <t>Уд. Вес</t>
  </si>
  <si>
    <t>Всего КТ</t>
  </si>
  <si>
    <t>Приложение  № 5</t>
  </si>
  <si>
    <t>от «___»________2010 г. №____</t>
  </si>
  <si>
    <t>Отчет об исполнении финансового плана по ООО "Коммунальные технологии"
(заполняется по финансированию) за 2018 год</t>
  </si>
  <si>
    <t>Утверждаю</t>
  </si>
  <si>
    <t>Генеральный директор</t>
  </si>
  <si>
    <t>ООО "Коммунальные технологии"</t>
  </si>
  <si>
    <t>_________Д. Г. Крюков</t>
  </si>
  <si>
    <t>«___»________ 2018 года</t>
  </si>
  <si>
    <t>М.П.</t>
  </si>
  <si>
    <t>тыс.руб.</t>
  </si>
  <si>
    <t>Показатели</t>
  </si>
  <si>
    <t>год N (2016 г.)</t>
  </si>
  <si>
    <t>год N (2017 г.)</t>
  </si>
  <si>
    <t>год N (2018 г.)</t>
  </si>
  <si>
    <t>план</t>
  </si>
  <si>
    <t xml:space="preserve">факт 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</si>
  <si>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</si>
  <si>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</si>
  <si>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</si>
  <si>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</si>
  <si>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(расшифровать по видам регулируемой деятельности)</t>
  </si>
  <si>
    <t>1.1.1.</t>
  </si>
  <si>
    <t>от реализации тепловой энергии, теплоносителя, ГВС, г. Чебоксары</t>
  </si>
  <si>
    <t>1.1.2.</t>
  </si>
  <si>
    <t>Выручка от передачи тепловой энергии от источника ПАО "Т Плюс" г.Чебоксары</t>
  </si>
  <si>
    <t>1.1.3.</t>
  </si>
  <si>
    <t>выручка от услуг по передаче тепловой энергии г.Новочебоксарск</t>
  </si>
  <si>
    <t>1.1.4.</t>
  </si>
  <si>
    <t>выручка от услуг по передаче электрической энергии</t>
  </si>
  <si>
    <t>1.1.5.</t>
  </si>
  <si>
    <t>выручка от технологического присоединения к электрическим сетям</t>
  </si>
  <si>
    <t>1.1.6.</t>
  </si>
  <si>
    <t>Выручка от передачи тепловой энергии от источника АО "ЧПО им. Чапаева"</t>
  </si>
  <si>
    <t>1.2.</t>
  </si>
  <si>
    <t>Выручка от прочей деятельности (расшифровать)</t>
  </si>
  <si>
    <t>1.2.1.</t>
  </si>
  <si>
    <t>работы по реконструкции муниципального имущества</t>
  </si>
  <si>
    <t>1.2.2.</t>
  </si>
  <si>
    <t>прочие работы (услуги) на сторону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</si>
  <si>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</si>
  <si>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</si>
  <si>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</si>
  <si>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</si>
  <si>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</si>
  <si>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</si>
  <si>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</si>
  <si>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электроэнергия, теплоэнергия</t>
  </si>
  <si>
    <t>1.4.</t>
  </si>
  <si>
    <t>Холодная вода на тех цели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</si>
  <si>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</si>
  <si>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</si>
  <si>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</si>
  <si>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</si>
  <si>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</si>
  <si>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</si>
  <si>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</si>
  <si>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</si>
  <si>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</si>
  <si>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</si>
  <si>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</si>
  <si>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</si>
  <si>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</si>
  <si>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</si>
  <si>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</si>
  <si>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</si>
  <si>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</si>
  <si>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</si>
  <si>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</si>
  <si>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</si>
  <si>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</si>
  <si>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</si>
  <si>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</si>
  <si>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</si>
  <si>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</si>
  <si>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2.2.</t>
  </si>
  <si>
    <t>Расходы на услуги банков</t>
  </si>
  <si>
    <t>V.</t>
  </si>
  <si>
    <t>Прибыль до налоообложения (III + IV)</t>
  </si>
  <si>
    <t>VI.</t>
  </si>
  <si>
    <t>Налог на прибыль</t>
  </si>
  <si>
    <t>Отложенные налоговые активы</t>
  </si>
  <si>
    <t>Отложенные налоговые обязательства</t>
  </si>
  <si>
    <t>Прочее</t>
  </si>
  <si>
    <t>VII.</t>
  </si>
  <si>
    <t xml:space="preserve">Чистая прибыль  </t>
  </si>
  <si>
    <t>VIII.</t>
  </si>
  <si>
    <t>Фонд накопления</t>
  </si>
  <si>
    <t>Прочие расходы из прибыли</t>
  </si>
  <si>
    <t>Финансирование инвестиционных программ по развитию тепловых сетей города Чебоксары и Новочебоксарск</t>
  </si>
  <si>
    <t>6.</t>
  </si>
  <si>
    <t>Финансирование инвестиционный программ в сфере электроэнергетики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</si>
  <si>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</si>
  <si>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</si>
  <si>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</si>
  <si>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</si>
  <si>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</si>
  <si>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</si>
  <si>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</si>
  <si>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</si>
  <si>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</si>
  <si>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</si>
  <si>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</si>
  <si>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</si>
  <si>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</si>
  <si>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</si>
  <si>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(пополнение оборотных средств)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</si>
  <si>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</si>
  <si>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</si>
  <si>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</si>
  <si>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</si>
  <si>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</si>
  <si>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</si>
  <si>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</si>
  <si>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</si>
  <si>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</si>
  <si>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</si>
  <si>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</si>
  <si>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</si>
  <si>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</si>
  <si>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</si>
  <si>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>из них:
- финансирование инвестиционных программ по развитию тепловых сетей города Чебоксары и Новочебоксарск</t>
  </si>
  <si>
    <t>- финансирование инвестиционной программы в сфере электроэнергетики</t>
  </si>
  <si>
    <t xml:space="preserve">Всего поступления 
( I р. + 1п. IV р. + 2 п. IX р. + 1 п. X р. +  XI р. + XIII р. + 2п.XIV р. + XV р.)                             </t>
  </si>
  <si>
    <t>XVII.</t>
  </si>
  <si>
    <t>Всего расходы 
(II р.- 3п. II р. + 2п. IV р. + 1 п. IX р. + 2 п. X р. + VI р. + VIII р. +  XII р. + 1 п. XIV р.+ XVI р.)</t>
  </si>
  <si>
    <t>Сальдо  (+профицит; - дефицит) 
(XVI р. - XVII р.)</t>
  </si>
  <si>
    <t>Справочно:</t>
  </si>
  <si>
    <t>EBITDA</t>
  </si>
  <si>
    <t xml:space="preserve">2. </t>
  </si>
  <si>
    <t>Долг на конец периода</t>
  </si>
  <si>
    <t xml:space="preserve">3. </t>
  </si>
  <si>
    <t>Уровень тарифов</t>
  </si>
  <si>
    <t>Тариф на тепловую энергию, поставляемую потребителям ООО «Коммунальные технологии» (теплоноситель-вода), руб./Гкал (среднегодовой)</t>
  </si>
  <si>
    <t>с 1 января по 30 июня</t>
  </si>
  <si>
    <t>с 1 июля по 31 декабря</t>
  </si>
  <si>
    <t>3.2.</t>
  </si>
  <si>
    <t>Тариф на тепловую энергию, поставляемую потребителям ООО «Коммунальные технологии»  (теплоноситель-пар) руб./Гкал (среднегодовой)</t>
  </si>
  <si>
    <t>Тариф на услуги по передаче тепловой энергии и теплоносителя от источника АО «ЧПО им. В. И. Чапаева» руб./Гкал (среднегодовой)</t>
  </si>
  <si>
    <t>Компонент на тепловую энергию в тарифе на ГВС с использованием закрытых систем горячего водоснабжения  для потребителей, от источника тепловой энергии АО «ЧПО им Чапаева» руб./Гкал (среднегодовой)</t>
  </si>
  <si>
    <t>Тариф на услуги по передаче тепловой энергии и теплоносителя от источника ПАО «Т Плюс»  г.Чебоксары, руб./Гкал (среднегодовой)</t>
  </si>
  <si>
    <t xml:space="preserve"> 3.6</t>
  </si>
  <si>
    <t>Тариф на услуги по передаче тепловой энергии и теплоносителя  от источника ПАО "Т Плюс" г.Новочебоксарск, руб./Гкал (среднегодовой)</t>
  </si>
  <si>
    <t xml:space="preserve"> 3.7</t>
  </si>
  <si>
    <t>Тариф на теплоноситель, г. Чебоксары, руб./куб.м (среднегодовой)</t>
  </si>
  <si>
    <t xml:space="preserve"> 3.8</t>
  </si>
  <si>
    <t>Услуги по передаче эл.энергии (одноставочный тариф), руб./МВт*ч (среднегодовой)</t>
  </si>
  <si>
    <t>Услуги по передаче эл.энергии (двухставочный тариф)</t>
  </si>
  <si>
    <t>Ставка на содержание электрических сетей, руб./МВт/мес.</t>
  </si>
  <si>
    <t>Ставка на оплату технологического расхода потерь, руб./МВтч</t>
  </si>
  <si>
    <t>*заполняется ОГК/ТГК</t>
  </si>
  <si>
    <t>от 25 апреля 2018 № 320</t>
  </si>
  <si>
    <t>Причины отклонений</t>
  </si>
  <si>
    <t>Отклонение от плановых значений года</t>
  </si>
  <si>
    <t>в ед. измерений</t>
  </si>
  <si>
    <t>в процентах %</t>
  </si>
  <si>
    <r>
      <t>Прочие привлеченные средства</t>
    </r>
    <r>
      <rPr>
        <b/>
        <sz val="5.85"/>
        <rFont val="Times New Roman"/>
        <family val="1"/>
      </rPr>
      <t xml:space="preserve"> (амортизация по Инвестдоговору)</t>
    </r>
  </si>
  <si>
    <t>Утвержденный план</t>
  </si>
  <si>
    <t>План</t>
  </si>
  <si>
    <t>2020 год</t>
  </si>
  <si>
    <t>Форма № 20. Отчет об исполнении финансового плана ООО "Коммунальные технологии" (квартальный)</t>
  </si>
  <si>
    <t>Чувашская Республика</t>
  </si>
  <si>
    <t>Приложение № 20</t>
  </si>
  <si>
    <t xml:space="preserve"> Приказом Министерства экономического развития, промышленности и торговли Чувашской Республики от 08.10.2019 №206</t>
  </si>
  <si>
    <t>0</t>
  </si>
  <si>
    <t>0,123</t>
  </si>
  <si>
    <t xml:space="preserve">2020 </t>
  </si>
  <si>
    <t>за 4 квартал 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</si>
</sst>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10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23"/>
      <name val="Times New Roman"/>
      <family val="1"/>
    </font>
    <font>
      <sz val="5.75"/>
      <color indexed="23"/>
      <name val="Times New Roman"/>
      <family val="1"/>
    </font>
    <font>
      <b/>
      <sz val="9"/>
      <color indexed="23"/>
      <name val="Times New Roman"/>
      <family val="1"/>
    </font>
    <font>
      <b/>
      <sz val="5.75"/>
      <color indexed="23"/>
      <name val="Times New Roman"/>
      <family val="1"/>
    </font>
    <font>
      <i/>
      <sz val="5.75"/>
      <color indexed="23"/>
      <name val="Times New Roman"/>
      <family val="1"/>
    </font>
    <font>
      <sz val="5.85"/>
      <color indexed="23"/>
      <name val="Times New Roman"/>
      <family val="1"/>
    </font>
    <font>
      <b/>
      <sz val="5.85"/>
      <color indexed="23"/>
      <name val="Times New Roman"/>
      <family val="1"/>
    </font>
    <font>
      <i/>
      <sz val="5.85"/>
      <color indexed="23"/>
      <name val="Times New Roman"/>
      <family val="1"/>
    </font>
    <font>
      <sz val="6"/>
      <color indexed="2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5.85"/>
      <color indexed="60"/>
      <name val="Times New Roman"/>
      <family val="1"/>
    </font>
    <font>
      <sz val="5.75"/>
      <color indexed="60"/>
      <name val="Times New Roman"/>
      <family val="1"/>
    </font>
    <font>
      <sz val="6"/>
      <color indexed="60"/>
      <name val="Times New Roman"/>
      <family val="1"/>
    </font>
    <font>
      <i/>
      <sz val="5.85"/>
      <color indexed="60"/>
      <name val="Times New Roman"/>
      <family val="1"/>
    </font>
    <font>
      <b/>
      <sz val="5.7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 tint="-0.4999699890613556"/>
      <name val="Times New Roman"/>
      <family val="1"/>
    </font>
    <font>
      <sz val="5.75"/>
      <color theme="0" tint="-0.4999699890613556"/>
      <name val="Times New Roman"/>
      <family val="1"/>
    </font>
    <font>
      <b/>
      <sz val="9"/>
      <color theme="0" tint="-0.4999699890613556"/>
      <name val="Times New Roman"/>
      <family val="1"/>
    </font>
    <font>
      <b/>
      <sz val="5.75"/>
      <color theme="0" tint="-0.4999699890613556"/>
      <name val="Times New Roman"/>
      <family val="1"/>
    </font>
    <font>
      <i/>
      <sz val="5.75"/>
      <color theme="0" tint="-0.4999699890613556"/>
      <name val="Times New Roman"/>
      <family val="1"/>
    </font>
    <font>
      <sz val="5.85"/>
      <color theme="1" tint="0.49998000264167786"/>
      <name val="Times New Roman"/>
      <family val="1"/>
    </font>
    <font>
      <b/>
      <sz val="5.85"/>
      <color theme="1" tint="0.49998000264167786"/>
      <name val="Times New Roman"/>
      <family val="1"/>
    </font>
    <font>
      <sz val="5.85"/>
      <color theme="0" tint="-0.4999699890613556"/>
      <name val="Times New Roman"/>
      <family val="1"/>
    </font>
    <font>
      <i/>
      <sz val="5.85"/>
      <color theme="0" tint="-0.4999699890613556"/>
      <name val="Times New Roman"/>
      <family val="1"/>
    </font>
    <font>
      <sz val="6"/>
      <color theme="0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5.85"/>
      <color rgb="FFC00000"/>
      <name val="Times New Roman"/>
      <family val="1"/>
    </font>
    <font>
      <sz val="5.75"/>
      <color rgb="FFC00000"/>
      <name val="Times New Roman"/>
      <family val="1"/>
    </font>
    <font>
      <sz val="6"/>
      <color rgb="FFC00000"/>
      <name val="Times New Roman"/>
      <family val="1"/>
    </font>
    <font>
      <i/>
      <sz val="5.85"/>
      <color rgb="FFC00000"/>
      <name val="Times New Roman"/>
      <family val="1"/>
    </font>
    <font>
      <b/>
      <sz val="5.75"/>
      <color rgb="FFC00000"/>
      <name val="Times New Roman"/>
      <family val="1"/>
    </font>
    <font>
      <sz val="7"/>
      <color theme="1" tint="0.49998000264167786"/>
      <name val="Times New Roman"/>
      <family val="1"/>
    </font>
    <font>
      <sz val="5.75"/>
      <color theme="1" tint="0.49998000264167786"/>
      <name val="Times New Roman"/>
      <family val="1"/>
    </font>
    <font>
      <b/>
      <sz val="9"/>
      <color theme="1" tint="0.49998000264167786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6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center"/>
    </xf>
    <xf numFmtId="4" fontId="8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82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80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83" fillId="0" borderId="14" xfId="0" applyNumberFormat="1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20" xfId="0" applyNumberFormat="1" applyFont="1" applyBorder="1" applyAlignment="1">
      <alignment horizontal="center" vertical="top"/>
    </xf>
    <xf numFmtId="4" fontId="84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9" fillId="33" borderId="23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4" fontId="9" fillId="33" borderId="25" xfId="0" applyNumberFormat="1" applyFont="1" applyFill="1" applyBorder="1" applyAlignment="1">
      <alignment horizontal="center" vertical="center"/>
    </xf>
    <xf numFmtId="4" fontId="85" fillId="33" borderId="26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85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9" fillId="33" borderId="17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85" fillId="33" borderId="15" xfId="0" applyNumberFormat="1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86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85" fillId="0" borderId="30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86" fillId="0" borderId="26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85" fillId="0" borderId="31" xfId="0" applyNumberFormat="1" applyFont="1" applyBorder="1" applyAlignment="1">
      <alignment horizontal="center" vertical="center"/>
    </xf>
    <xf numFmtId="4" fontId="85" fillId="0" borderId="17" xfId="0" applyNumberFormat="1" applyFont="1" applyBorder="1" applyAlignment="1">
      <alignment horizontal="center" vertical="center"/>
    </xf>
    <xf numFmtId="4" fontId="85" fillId="33" borderId="32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87" fillId="0" borderId="3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87" fillId="0" borderId="13" xfId="0" applyNumberFormat="1" applyFont="1" applyBorder="1" applyAlignment="1">
      <alignment horizontal="center" vertical="center"/>
    </xf>
    <xf numFmtId="4" fontId="87" fillId="0" borderId="2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top"/>
    </xf>
    <xf numFmtId="4" fontId="9" fillId="0" borderId="37" xfId="0" applyNumberFormat="1" applyFont="1" applyBorder="1" applyAlignment="1">
      <alignment horizontal="center" vertical="center"/>
    </xf>
    <xf numFmtId="4" fontId="87" fillId="0" borderId="3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87" fillId="0" borderId="38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87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4" fontId="10" fillId="0" borderId="20" xfId="0" applyNumberFormat="1" applyFont="1" applyBorder="1" applyAlignment="1">
      <alignment horizontal="center" vertical="top"/>
    </xf>
    <xf numFmtId="4" fontId="88" fillId="0" borderId="20" xfId="0" applyNumberFormat="1" applyFont="1" applyBorder="1" applyAlignment="1">
      <alignment horizontal="center" vertical="top"/>
    </xf>
    <xf numFmtId="4" fontId="10" fillId="0" borderId="22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vertical="top"/>
    </xf>
    <xf numFmtId="4" fontId="9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4" fontId="8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87" fillId="0" borderId="0" xfId="0" applyNumberFormat="1" applyFont="1" applyAlignment="1">
      <alignment horizontal="left"/>
    </xf>
    <xf numFmtId="3" fontId="4" fillId="0" borderId="38" xfId="0" applyNumberFormat="1" applyFont="1" applyBorder="1" applyAlignment="1">
      <alignment horizontal="center" vertical="center" wrapText="1"/>
    </xf>
    <xf numFmtId="0" fontId="13" fillId="0" borderId="0" xfId="55">
      <alignment/>
      <protection/>
    </xf>
    <xf numFmtId="0" fontId="13" fillId="0" borderId="0" xfId="55" applyFont="1" applyAlignment="1">
      <alignment horizontal="right"/>
      <protection/>
    </xf>
    <xf numFmtId="0" fontId="15" fillId="0" borderId="0" xfId="55" applyFont="1" applyAlignment="1">
      <alignment horizontal="center" wrapText="1"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7" fillId="0" borderId="0" xfId="56" applyFont="1" applyAlignment="1">
      <alignment wrapText="1"/>
      <protection/>
    </xf>
    <xf numFmtId="0" fontId="18" fillId="0" borderId="0" xfId="55" applyFont="1" applyAlignment="1">
      <alignment horizontal="right" vertical="center"/>
      <protection/>
    </xf>
    <xf numFmtId="2" fontId="13" fillId="0" borderId="0" xfId="55" applyNumberFormat="1" applyFont="1" applyAlignment="1">
      <alignment horizontal="right" vertical="top"/>
      <protection/>
    </xf>
    <xf numFmtId="0" fontId="19" fillId="0" borderId="19" xfId="55" applyFont="1" applyFill="1" applyBorder="1" applyAlignment="1">
      <alignment horizontal="center" vertical="center" wrapText="1"/>
      <protection/>
    </xf>
    <xf numFmtId="0" fontId="19" fillId="0" borderId="18" xfId="55" applyFont="1" applyFill="1" applyBorder="1" applyAlignment="1">
      <alignment horizontal="center" vertical="center" wrapText="1"/>
      <protection/>
    </xf>
    <xf numFmtId="0" fontId="20" fillId="0" borderId="39" xfId="55" applyFont="1" applyBorder="1" applyAlignment="1">
      <alignment horizontal="center" vertical="center"/>
      <protection/>
    </xf>
    <xf numFmtId="0" fontId="20" fillId="0" borderId="40" xfId="55" applyFont="1" applyBorder="1" applyAlignment="1">
      <alignment horizontal="center" vertical="center"/>
      <protection/>
    </xf>
    <xf numFmtId="0" fontId="20" fillId="0" borderId="41" xfId="55" applyFont="1" applyFill="1" applyBorder="1" applyAlignment="1">
      <alignment horizontal="center" vertical="center" wrapText="1"/>
      <protection/>
    </xf>
    <xf numFmtId="0" fontId="20" fillId="0" borderId="42" xfId="55" applyFont="1" applyFill="1" applyBorder="1" applyAlignment="1">
      <alignment horizontal="center" vertical="center" wrapText="1"/>
      <protection/>
    </xf>
    <xf numFmtId="0" fontId="15" fillId="0" borderId="24" xfId="55" applyFont="1" applyBorder="1" applyAlignment="1">
      <alignment horizontal="center" vertical="center"/>
      <protection/>
    </xf>
    <xf numFmtId="0" fontId="15" fillId="0" borderId="43" xfId="55" applyFont="1" applyBorder="1" applyAlignment="1">
      <alignment horizontal="justify" vertical="center" wrapText="1"/>
      <protection/>
    </xf>
    <xf numFmtId="4" fontId="15" fillId="0" borderId="34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44" xfId="55" applyFont="1" applyBorder="1" applyAlignment="1">
      <alignment horizontal="justify" vertical="center" wrapText="1"/>
      <protection/>
    </xf>
    <xf numFmtId="4" fontId="15" fillId="0" borderId="12" xfId="55" applyNumberFormat="1" applyFont="1" applyFill="1" applyBorder="1" applyAlignment="1">
      <alignment horizontal="center" vertical="center"/>
      <protection/>
    </xf>
    <xf numFmtId="3" fontId="13" fillId="0" borderId="17" xfId="55" applyNumberFormat="1" applyFont="1" applyFill="1" applyBorder="1" applyAlignment="1">
      <alignment horizontal="center" vertical="center"/>
      <protection/>
    </xf>
    <xf numFmtId="4" fontId="13" fillId="0" borderId="12" xfId="55" applyNumberFormat="1" applyFont="1" applyFill="1" applyBorder="1" applyAlignment="1">
      <alignment horizontal="center" vertical="center"/>
      <protection/>
    </xf>
    <xf numFmtId="4" fontId="13" fillId="0" borderId="17" xfId="55" applyNumberFormat="1" applyFont="1" applyFill="1" applyBorder="1" applyAlignment="1">
      <alignment horizontal="center" vertical="center"/>
      <protection/>
    </xf>
    <xf numFmtId="49" fontId="13" fillId="0" borderId="28" xfId="55" applyNumberFormat="1" applyFont="1" applyBorder="1" applyAlignment="1">
      <alignment horizontal="center" vertical="center"/>
      <protection/>
    </xf>
    <xf numFmtId="0" fontId="13" fillId="0" borderId="45" xfId="55" applyFont="1" applyBorder="1" applyAlignment="1">
      <alignment horizontal="justify" vertical="center" wrapText="1"/>
      <protection/>
    </xf>
    <xf numFmtId="4" fontId="13" fillId="0" borderId="28" xfId="55" applyNumberFormat="1" applyFont="1" applyFill="1" applyBorder="1" applyAlignment="1">
      <alignment horizontal="center" vertical="center"/>
      <protection/>
    </xf>
    <xf numFmtId="4" fontId="13" fillId="0" borderId="27" xfId="55" applyNumberFormat="1" applyFont="1" applyFill="1" applyBorder="1" applyAlignment="1">
      <alignment horizontal="center" vertical="center"/>
      <protection/>
    </xf>
    <xf numFmtId="49" fontId="13" fillId="0" borderId="19" xfId="55" applyNumberFormat="1" applyFont="1" applyBorder="1" applyAlignment="1">
      <alignment horizontal="center" vertical="center"/>
      <protection/>
    </xf>
    <xf numFmtId="0" fontId="13" fillId="0" borderId="46" xfId="55" applyFont="1" applyBorder="1" applyAlignment="1">
      <alignment horizontal="justify" vertical="center" wrapText="1"/>
      <protection/>
    </xf>
    <xf numFmtId="4" fontId="13" fillId="0" borderId="19" xfId="55" applyNumberFormat="1" applyFont="1" applyFill="1" applyBorder="1" applyAlignment="1">
      <alignment horizontal="center" vertical="center"/>
      <protection/>
    </xf>
    <xf numFmtId="4" fontId="13" fillId="0" borderId="18" xfId="55" applyNumberFormat="1" applyFont="1" applyFill="1" applyBorder="1" applyAlignment="1">
      <alignment horizontal="center" vertical="center"/>
      <protection/>
    </xf>
    <xf numFmtId="49" fontId="13" fillId="0" borderId="34" xfId="55" applyNumberFormat="1" applyFont="1" applyBorder="1" applyAlignment="1">
      <alignment horizontal="center" vertical="center"/>
      <protection/>
    </xf>
    <xf numFmtId="0" fontId="13" fillId="0" borderId="47" xfId="55" applyFont="1" applyBorder="1" applyAlignment="1">
      <alignment horizontal="justify" vertical="center" wrapText="1"/>
      <protection/>
    </xf>
    <xf numFmtId="4" fontId="13" fillId="0" borderId="39" xfId="55" applyNumberFormat="1" applyFont="1" applyFill="1" applyBorder="1" applyAlignment="1">
      <alignment horizontal="center" vertical="center"/>
      <protection/>
    </xf>
    <xf numFmtId="4" fontId="13" fillId="0" borderId="48" xfId="55" applyNumberFormat="1" applyFont="1" applyFill="1" applyBorder="1" applyAlignment="1">
      <alignment horizontal="center" vertical="center"/>
      <protection/>
    </xf>
    <xf numFmtId="4" fontId="15" fillId="0" borderId="23" xfId="55" applyNumberFormat="1" applyFont="1" applyFill="1" applyBorder="1" applyAlignment="1">
      <alignment horizontal="center" vertical="center"/>
      <protection/>
    </xf>
    <xf numFmtId="0" fontId="15" fillId="0" borderId="12" xfId="55" applyFont="1" applyBorder="1" applyAlignment="1">
      <alignment horizontal="center" vertical="center"/>
      <protection/>
    </xf>
    <xf numFmtId="0" fontId="15" fillId="0" borderId="44" xfId="55" applyFont="1" applyBorder="1" applyAlignment="1">
      <alignment horizontal="justify" vertical="center" wrapText="1"/>
      <protection/>
    </xf>
    <xf numFmtId="4" fontId="15" fillId="0" borderId="17" xfId="55" applyNumberFormat="1" applyFont="1" applyFill="1" applyBorder="1" applyAlignment="1">
      <alignment horizontal="center" vertical="center"/>
      <protection/>
    </xf>
    <xf numFmtId="4" fontId="90" fillId="0" borderId="17" xfId="55" applyNumberFormat="1" applyFont="1" applyFill="1" applyBorder="1" applyAlignment="1">
      <alignment horizontal="center" vertical="center"/>
      <protection/>
    </xf>
    <xf numFmtId="4" fontId="91" fillId="0" borderId="17" xfId="55" applyNumberFormat="1" applyFont="1" applyFill="1" applyBorder="1" applyAlignment="1">
      <alignment horizontal="center" vertical="center"/>
      <protection/>
    </xf>
    <xf numFmtId="0" fontId="13" fillId="0" borderId="19" xfId="55" applyFont="1" applyBorder="1" applyAlignment="1">
      <alignment horizontal="center" vertical="center"/>
      <protection/>
    </xf>
    <xf numFmtId="0" fontId="15" fillId="0" borderId="49" xfId="55" applyFont="1" applyBorder="1" applyAlignment="1">
      <alignment horizontal="center" vertical="center"/>
      <protection/>
    </xf>
    <xf numFmtId="0" fontId="15" fillId="0" borderId="50" xfId="55" applyFont="1" applyBorder="1" applyAlignment="1">
      <alignment horizontal="justify" vertical="center" wrapText="1"/>
      <protection/>
    </xf>
    <xf numFmtId="4" fontId="15" fillId="0" borderId="49" xfId="55" applyNumberFormat="1" applyFont="1" applyFill="1" applyBorder="1" applyAlignment="1">
      <alignment horizontal="center" vertical="center"/>
      <protection/>
    </xf>
    <xf numFmtId="4" fontId="15" fillId="0" borderId="51" xfId="55" applyNumberFormat="1" applyFont="1" applyBorder="1" applyAlignment="1">
      <alignment horizontal="right" vertical="center"/>
      <protection/>
    </xf>
    <xf numFmtId="4" fontId="15" fillId="0" borderId="24" xfId="55" applyNumberFormat="1" applyFont="1" applyFill="1" applyBorder="1" applyAlignment="1">
      <alignment horizontal="center" vertical="center"/>
      <protection/>
    </xf>
    <xf numFmtId="4" fontId="15" fillId="0" borderId="23" xfId="55" applyNumberFormat="1" applyFont="1" applyBorder="1" applyAlignment="1">
      <alignment horizontal="right" vertical="center"/>
      <protection/>
    </xf>
    <xf numFmtId="4" fontId="15" fillId="0" borderId="25" xfId="55" applyNumberFormat="1" applyFont="1" applyFill="1" applyBorder="1" applyAlignment="1">
      <alignment horizontal="center" vertical="center"/>
      <protection/>
    </xf>
    <xf numFmtId="4" fontId="13" fillId="0" borderId="16" xfId="55" applyNumberFormat="1" applyFont="1" applyFill="1" applyBorder="1" applyAlignment="1">
      <alignment horizontal="center" vertical="center"/>
      <protection/>
    </xf>
    <xf numFmtId="0" fontId="13" fillId="0" borderId="44" xfId="55" applyFont="1" applyBorder="1" applyAlignment="1">
      <alignment horizontal="justify" vertical="center"/>
      <protection/>
    </xf>
    <xf numFmtId="4" fontId="13" fillId="0" borderId="17" xfId="55" applyNumberFormat="1" applyFont="1" applyBorder="1" applyAlignment="1">
      <alignment horizontal="right" vertical="center"/>
      <protection/>
    </xf>
    <xf numFmtId="4" fontId="13" fillId="0" borderId="22" xfId="55" applyNumberFormat="1" applyFont="1" applyFill="1" applyBorder="1" applyAlignment="1">
      <alignment horizontal="center" vertical="center"/>
      <protection/>
    </xf>
    <xf numFmtId="0" fontId="15" fillId="0" borderId="52" xfId="55" applyFont="1" applyBorder="1" applyAlignment="1">
      <alignment horizontal="center" vertical="center"/>
      <protection/>
    </xf>
    <xf numFmtId="0" fontId="15" fillId="0" borderId="53" xfId="55" applyFont="1" applyBorder="1" applyAlignment="1">
      <alignment horizontal="justify" vertical="center" wrapText="1"/>
      <protection/>
    </xf>
    <xf numFmtId="4" fontId="15" fillId="0" borderId="52" xfId="55" applyNumberFormat="1" applyFont="1" applyFill="1" applyBorder="1" applyAlignment="1">
      <alignment horizontal="center" vertical="center"/>
      <protection/>
    </xf>
    <xf numFmtId="4" fontId="15" fillId="0" borderId="54" xfId="55" applyNumberFormat="1" applyFont="1" applyBorder="1" applyAlignment="1">
      <alignment horizontal="right" vertical="center"/>
      <protection/>
    </xf>
    <xf numFmtId="0" fontId="15" fillId="0" borderId="55" xfId="55" applyFont="1" applyBorder="1" applyAlignment="1">
      <alignment horizontal="center" vertical="center"/>
      <protection/>
    </xf>
    <xf numFmtId="0" fontId="15" fillId="0" borderId="56" xfId="55" applyFont="1" applyBorder="1" applyAlignment="1">
      <alignment horizontal="justify" vertical="center" wrapText="1"/>
      <protection/>
    </xf>
    <xf numFmtId="4" fontId="15" fillId="0" borderId="55" xfId="55" applyNumberFormat="1" applyFont="1" applyFill="1" applyBorder="1" applyAlignment="1">
      <alignment horizontal="center" vertical="center"/>
      <protection/>
    </xf>
    <xf numFmtId="4" fontId="15" fillId="0" borderId="42" xfId="55" applyNumberFormat="1" applyFont="1" applyFill="1" applyBorder="1" applyAlignment="1">
      <alignment horizontal="center" vertical="center"/>
      <protection/>
    </xf>
    <xf numFmtId="0" fontId="13" fillId="0" borderId="56" xfId="55" applyFont="1" applyBorder="1" applyAlignment="1">
      <alignment horizontal="justify" vertical="center" wrapText="1"/>
      <protection/>
    </xf>
    <xf numFmtId="4" fontId="13" fillId="0" borderId="55" xfId="55" applyNumberFormat="1" applyFont="1" applyFill="1" applyBorder="1" applyAlignment="1">
      <alignment horizontal="center" vertical="center"/>
      <protection/>
    </xf>
    <xf numFmtId="4" fontId="13" fillId="0" borderId="42" xfId="55" applyNumberFormat="1" applyFont="1" applyFill="1" applyBorder="1" applyAlignment="1">
      <alignment horizontal="center" vertical="center"/>
      <protection/>
    </xf>
    <xf numFmtId="4" fontId="13" fillId="0" borderId="23" xfId="55" applyNumberFormat="1" applyFont="1" applyFill="1" applyBorder="1" applyAlignment="1">
      <alignment horizontal="right" vertical="center"/>
      <protection/>
    </xf>
    <xf numFmtId="4" fontId="13" fillId="0" borderId="17" xfId="55" applyNumberFormat="1" applyFont="1" applyFill="1" applyBorder="1" applyAlignment="1">
      <alignment horizontal="right" vertical="center"/>
      <protection/>
    </xf>
    <xf numFmtId="16" fontId="13" fillId="0" borderId="12" xfId="55" applyNumberFormat="1" applyFont="1" applyBorder="1" applyAlignment="1">
      <alignment horizontal="center" vertical="center"/>
      <protection/>
    </xf>
    <xf numFmtId="4" fontId="13" fillId="0" borderId="18" xfId="55" applyNumberFormat="1" applyFont="1" applyFill="1" applyBorder="1" applyAlignment="1">
      <alignment horizontal="right" vertical="center"/>
      <protection/>
    </xf>
    <xf numFmtId="0" fontId="15" fillId="0" borderId="34" xfId="55" applyFont="1" applyBorder="1" applyAlignment="1">
      <alignment horizontal="center" vertical="center"/>
      <protection/>
    </xf>
    <xf numFmtId="0" fontId="15" fillId="0" borderId="47" xfId="55" applyFont="1" applyBorder="1" applyAlignment="1">
      <alignment horizontal="justify" vertical="center" wrapText="1"/>
      <protection/>
    </xf>
    <xf numFmtId="4" fontId="15" fillId="0" borderId="34" xfId="55" applyNumberFormat="1" applyFont="1" applyFill="1" applyBorder="1" applyAlignment="1">
      <alignment horizontal="right" vertical="center"/>
      <protection/>
    </xf>
    <xf numFmtId="4" fontId="13" fillId="0" borderId="33" xfId="55" applyNumberFormat="1" applyFont="1" applyFill="1" applyBorder="1" applyAlignment="1">
      <alignment horizontal="right" vertical="center"/>
      <protection/>
    </xf>
    <xf numFmtId="0" fontId="18" fillId="0" borderId="44" xfId="55" applyFont="1" applyBorder="1">
      <alignment/>
      <protection/>
    </xf>
    <xf numFmtId="4" fontId="13" fillId="0" borderId="12" xfId="55" applyNumberFormat="1" applyFont="1" applyFill="1" applyBorder="1" applyAlignment="1">
      <alignment horizontal="right" vertical="center"/>
      <protection/>
    </xf>
    <xf numFmtId="4" fontId="13" fillId="0" borderId="19" xfId="55" applyNumberFormat="1" applyFont="1" applyFill="1" applyBorder="1" applyAlignment="1">
      <alignment horizontal="right" vertical="center"/>
      <protection/>
    </xf>
    <xf numFmtId="4" fontId="15" fillId="0" borderId="24" xfId="55" applyNumberFormat="1" applyFont="1" applyFill="1" applyBorder="1" applyAlignment="1">
      <alignment horizontal="right" vertical="center"/>
      <protection/>
    </xf>
    <xf numFmtId="4" fontId="15" fillId="0" borderId="12" xfId="55" applyNumberFormat="1" applyFont="1" applyFill="1" applyBorder="1" applyAlignment="1">
      <alignment horizontal="right" vertical="center"/>
      <protection/>
    </xf>
    <xf numFmtId="4" fontId="15" fillId="0" borderId="19" xfId="55" applyNumberFormat="1" applyFont="1" applyFill="1" applyBorder="1" applyAlignment="1">
      <alignment horizontal="right" vertical="center"/>
      <protection/>
    </xf>
    <xf numFmtId="4" fontId="13" fillId="0" borderId="24" xfId="55" applyNumberFormat="1" applyFont="1" applyFill="1" applyBorder="1" applyAlignment="1">
      <alignment horizontal="right" vertical="center"/>
      <protection/>
    </xf>
    <xf numFmtId="4" fontId="13" fillId="0" borderId="18" xfId="55" applyNumberFormat="1" applyFont="1" applyBorder="1" applyAlignment="1">
      <alignment horizontal="right" vertical="center"/>
      <protection/>
    </xf>
    <xf numFmtId="4" fontId="15" fillId="0" borderId="55" xfId="55" applyNumberFormat="1" applyFont="1" applyFill="1" applyBorder="1" applyAlignment="1">
      <alignment horizontal="right" vertical="center"/>
      <protection/>
    </xf>
    <xf numFmtId="4" fontId="13" fillId="0" borderId="42" xfId="55" applyNumberFormat="1" applyFont="1" applyFill="1" applyBorder="1" applyAlignment="1">
      <alignment horizontal="right" vertical="center"/>
      <protection/>
    </xf>
    <xf numFmtId="4" fontId="13" fillId="0" borderId="55" xfId="55" applyNumberFormat="1" applyFont="1" applyFill="1" applyBorder="1" applyAlignment="1">
      <alignment horizontal="right" vertical="center"/>
      <protection/>
    </xf>
    <xf numFmtId="4" fontId="13" fillId="0" borderId="13" xfId="55" applyNumberFormat="1" applyFont="1" applyFill="1" applyBorder="1" applyAlignment="1">
      <alignment horizontal="right" vertical="center"/>
      <protection/>
    </xf>
    <xf numFmtId="4" fontId="13" fillId="0" borderId="16" xfId="55" applyNumberFormat="1" applyFont="1" applyFill="1" applyBorder="1" applyAlignment="1">
      <alignment horizontal="right" vertical="center"/>
      <protection/>
    </xf>
    <xf numFmtId="0" fontId="13" fillId="0" borderId="0" xfId="55" applyFont="1">
      <alignment/>
      <protection/>
    </xf>
    <xf numFmtId="49" fontId="13" fillId="0" borderId="44" xfId="55" applyNumberFormat="1" applyFont="1" applyBorder="1" applyAlignment="1">
      <alignment horizontal="justify" vertical="center" wrapText="1"/>
      <protection/>
    </xf>
    <xf numFmtId="174" fontId="13" fillId="0" borderId="12" xfId="55" applyNumberFormat="1" applyFont="1" applyFill="1" applyBorder="1" applyAlignment="1">
      <alignment horizontal="right" vertical="center"/>
      <protection/>
    </xf>
    <xf numFmtId="174" fontId="13" fillId="0" borderId="17" xfId="55" applyNumberFormat="1" applyFont="1" applyFill="1" applyBorder="1" applyAlignment="1">
      <alignment horizontal="right" vertical="center"/>
      <protection/>
    </xf>
    <xf numFmtId="174" fontId="13" fillId="0" borderId="13" xfId="55" applyNumberFormat="1" applyFont="1" applyFill="1" applyBorder="1" applyAlignment="1">
      <alignment horizontal="right" vertical="center"/>
      <protection/>
    </xf>
    <xf numFmtId="0" fontId="15" fillId="0" borderId="19" xfId="55" applyFont="1" applyBorder="1" applyAlignment="1">
      <alignment horizontal="center" vertical="center"/>
      <protection/>
    </xf>
    <xf numFmtId="4" fontId="15" fillId="0" borderId="20" xfId="55" applyNumberFormat="1" applyFont="1" applyFill="1" applyBorder="1" applyAlignment="1">
      <alignment horizontal="right" vertical="center"/>
      <protection/>
    </xf>
    <xf numFmtId="0" fontId="15" fillId="0" borderId="56" xfId="55" applyFont="1" applyFill="1" applyBorder="1" applyAlignment="1">
      <alignment horizontal="justify" vertical="center" wrapText="1"/>
      <protection/>
    </xf>
    <xf numFmtId="4" fontId="15" fillId="0" borderId="42" xfId="55" applyNumberFormat="1" applyFont="1" applyFill="1" applyBorder="1" applyAlignment="1">
      <alignment horizontal="right" vertical="center"/>
      <protection/>
    </xf>
    <xf numFmtId="0" fontId="15" fillId="0" borderId="43" xfId="55" applyFont="1" applyFill="1" applyBorder="1" applyAlignment="1">
      <alignment horizontal="justify" vertical="center" wrapText="1"/>
      <protection/>
    </xf>
    <xf numFmtId="4" fontId="15" fillId="0" borderId="23" xfId="55" applyNumberFormat="1" applyFont="1" applyFill="1" applyBorder="1" applyAlignment="1">
      <alignment horizontal="right" vertical="center"/>
      <protection/>
    </xf>
    <xf numFmtId="0" fontId="15" fillId="0" borderId="28" xfId="55" applyFont="1" applyBorder="1" applyAlignment="1">
      <alignment horizontal="center" vertical="center"/>
      <protection/>
    </xf>
    <xf numFmtId="0" fontId="15" fillId="0" borderId="45" xfId="55" applyFont="1" applyBorder="1" applyAlignment="1">
      <alignment horizontal="justify" vertical="center" wrapText="1"/>
      <protection/>
    </xf>
    <xf numFmtId="4" fontId="15" fillId="0" borderId="52" xfId="55" applyNumberFormat="1" applyFont="1" applyFill="1" applyBorder="1" applyAlignment="1">
      <alignment horizontal="right" vertical="center"/>
      <protection/>
    </xf>
    <xf numFmtId="4" fontId="13" fillId="0" borderId="27" xfId="55" applyNumberFormat="1" applyFont="1" applyFill="1" applyBorder="1" applyAlignment="1">
      <alignment horizontal="right" vertical="center"/>
      <protection/>
    </xf>
    <xf numFmtId="0" fontId="13" fillId="0" borderId="41" xfId="55" applyFont="1" applyBorder="1" applyAlignment="1">
      <alignment horizontal="center" vertical="center"/>
      <protection/>
    </xf>
    <xf numFmtId="0" fontId="13" fillId="0" borderId="57" xfId="55" applyFont="1" applyBorder="1" applyAlignment="1">
      <alignment horizontal="justify" vertical="center" wrapText="1"/>
      <protection/>
    </xf>
    <xf numFmtId="4" fontId="13" fillId="0" borderId="57" xfId="55" applyNumberFormat="1" applyFont="1" applyFill="1" applyBorder="1" applyAlignment="1">
      <alignment horizontal="right" vertical="center"/>
      <protection/>
    </xf>
    <xf numFmtId="169" fontId="13" fillId="0" borderId="57" xfId="55" applyNumberFormat="1" applyFont="1" applyFill="1" applyBorder="1" applyAlignment="1">
      <alignment horizontal="right" vertical="center"/>
      <protection/>
    </xf>
    <xf numFmtId="169" fontId="13" fillId="0" borderId="58" xfId="55" applyNumberFormat="1" applyFont="1" applyFill="1" applyBorder="1" applyAlignment="1">
      <alignment horizontal="right" vertical="center"/>
      <protection/>
    </xf>
    <xf numFmtId="0" fontId="13" fillId="0" borderId="34" xfId="55" applyFont="1" applyBorder="1" applyAlignment="1">
      <alignment horizontal="center" vertical="center"/>
      <protection/>
    </xf>
    <xf numFmtId="4" fontId="13" fillId="0" borderId="34" xfId="55" applyNumberFormat="1" applyFont="1" applyFill="1" applyBorder="1" applyAlignment="1">
      <alignment horizontal="right" vertical="center"/>
      <protection/>
    </xf>
    <xf numFmtId="169" fontId="13" fillId="0" borderId="33" xfId="55" applyNumberFormat="1" applyFont="1" applyFill="1" applyBorder="1" applyAlignment="1">
      <alignment horizontal="right" vertical="center"/>
      <protection/>
    </xf>
    <xf numFmtId="4" fontId="13" fillId="0" borderId="12" xfId="55" applyNumberFormat="1" applyFill="1" applyBorder="1" applyAlignment="1">
      <alignment vertical="center"/>
      <protection/>
    </xf>
    <xf numFmtId="169" fontId="0" fillId="0" borderId="17" xfId="55" applyNumberFormat="1" applyFont="1" applyBorder="1" applyAlignment="1">
      <alignment vertical="center"/>
      <protection/>
    </xf>
    <xf numFmtId="0" fontId="13" fillId="0" borderId="28" xfId="55" applyFont="1" applyBorder="1" applyAlignment="1">
      <alignment horizontal="center" vertical="center"/>
      <protection/>
    </xf>
    <xf numFmtId="4" fontId="13" fillId="0" borderId="28" xfId="55" applyNumberFormat="1" applyFill="1" applyBorder="1" applyAlignment="1">
      <alignment vertical="center"/>
      <protection/>
    </xf>
    <xf numFmtId="169" fontId="0" fillId="0" borderId="27" xfId="55" applyNumberFormat="1" applyFont="1" applyFill="1" applyBorder="1" applyAlignment="1">
      <alignment vertical="center"/>
      <protection/>
    </xf>
    <xf numFmtId="4" fontId="13" fillId="0" borderId="19" xfId="55" applyNumberFormat="1" applyFill="1" applyBorder="1" applyAlignment="1">
      <alignment vertical="center"/>
      <protection/>
    </xf>
    <xf numFmtId="169" fontId="0" fillId="0" borderId="18" xfId="55" applyNumberFormat="1" applyFont="1" applyFill="1" applyBorder="1" applyAlignment="1">
      <alignment vertical="center"/>
      <protection/>
    </xf>
    <xf numFmtId="49" fontId="21" fillId="0" borderId="12" xfId="53" applyNumberFormat="1" applyFont="1" applyFill="1" applyBorder="1" applyAlignment="1">
      <alignment horizontal="center" vertical="center"/>
      <protection/>
    </xf>
    <xf numFmtId="0" fontId="21" fillId="0" borderId="44" xfId="53" applyFont="1" applyFill="1" applyBorder="1" applyAlignment="1">
      <alignment horizontal="left" vertical="center" wrapText="1"/>
      <protection/>
    </xf>
    <xf numFmtId="4" fontId="21" fillId="0" borderId="24" xfId="53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9" fontId="22" fillId="0" borderId="12" xfId="53" applyNumberFormat="1" applyFont="1" applyFill="1" applyBorder="1" applyAlignment="1">
      <alignment horizontal="center" vertical="center"/>
      <protection/>
    </xf>
    <xf numFmtId="0" fontId="22" fillId="0" borderId="44" xfId="53" applyFont="1" applyFill="1" applyBorder="1" applyAlignment="1">
      <alignment horizontal="right" vertical="center" wrapText="1"/>
      <protection/>
    </xf>
    <xf numFmtId="4" fontId="22" fillId="0" borderId="12" xfId="53" applyNumberFormat="1" applyFont="1" applyFill="1" applyBorder="1" applyAlignment="1">
      <alignment horizontal="center" vertical="center"/>
      <protection/>
    </xf>
    <xf numFmtId="4" fontId="22" fillId="0" borderId="17" xfId="53" applyNumberFormat="1" applyFont="1" applyFill="1" applyBorder="1" applyAlignment="1">
      <alignment horizontal="center" vertical="center"/>
      <protection/>
    </xf>
    <xf numFmtId="4" fontId="22" fillId="0" borderId="13" xfId="53" applyNumberFormat="1" applyFont="1" applyFill="1" applyBorder="1" applyAlignment="1">
      <alignment horizontal="center" vertical="center"/>
      <protection/>
    </xf>
    <xf numFmtId="4" fontId="22" fillId="0" borderId="16" xfId="53" applyNumberFormat="1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 applyAlignment="1">
      <alignment horizontal="center" vertical="center"/>
      <protection/>
    </xf>
    <xf numFmtId="49" fontId="22" fillId="0" borderId="28" xfId="53" applyNumberFormat="1" applyFont="1" applyFill="1" applyBorder="1" applyAlignment="1">
      <alignment horizontal="center" vertical="center"/>
      <protection/>
    </xf>
    <xf numFmtId="49" fontId="21" fillId="0" borderId="28" xfId="53" applyNumberFormat="1" applyFont="1" applyFill="1" applyBorder="1" applyAlignment="1">
      <alignment horizontal="center" vertical="center"/>
      <protection/>
    </xf>
    <xf numFmtId="0" fontId="22" fillId="0" borderId="12" xfId="53" applyFont="1" applyFill="1" applyBorder="1">
      <alignment/>
      <protection/>
    </xf>
    <xf numFmtId="16" fontId="21" fillId="0" borderId="12" xfId="53" applyNumberFormat="1" applyFont="1" applyFill="1" applyBorder="1" applyAlignment="1">
      <alignment horizontal="center"/>
      <protection/>
    </xf>
    <xf numFmtId="0" fontId="21" fillId="0" borderId="12" xfId="53" applyFont="1" applyFill="1" applyBorder="1" applyAlignment="1">
      <alignment horizontal="center"/>
      <protection/>
    </xf>
    <xf numFmtId="4" fontId="22" fillId="0" borderId="28" xfId="53" applyNumberFormat="1" applyFont="1" applyFill="1" applyBorder="1" applyAlignment="1">
      <alignment horizontal="center" vertical="center"/>
      <protection/>
    </xf>
    <xf numFmtId="4" fontId="22" fillId="0" borderId="37" xfId="53" applyNumberFormat="1" applyFont="1" applyFill="1" applyBorder="1" applyAlignment="1">
      <alignment horizontal="center" vertical="center"/>
      <protection/>
    </xf>
    <xf numFmtId="0" fontId="21" fillId="0" borderId="45" xfId="53" applyFont="1" applyFill="1" applyBorder="1" applyAlignment="1">
      <alignment horizontal="left" vertical="center" wrapText="1"/>
      <protection/>
    </xf>
    <xf numFmtId="4" fontId="21" fillId="0" borderId="28" xfId="53" applyNumberFormat="1" applyFont="1" applyFill="1" applyBorder="1" applyAlignment="1">
      <alignment horizontal="center" vertical="center"/>
      <protection/>
    </xf>
    <xf numFmtId="4" fontId="21" fillId="0" borderId="37" xfId="53" applyNumberFormat="1" applyFont="1" applyFill="1" applyBorder="1" applyAlignment="1">
      <alignment horizontal="center" vertical="center"/>
      <protection/>
    </xf>
    <xf numFmtId="4" fontId="21" fillId="0" borderId="59" xfId="53" applyNumberFormat="1" applyFont="1" applyFill="1" applyBorder="1" applyAlignment="1">
      <alignment horizontal="center" vertical="center"/>
      <protection/>
    </xf>
    <xf numFmtId="0" fontId="22" fillId="34" borderId="60" xfId="0" applyNumberFormat="1" applyFont="1" applyFill="1" applyBorder="1" applyAlignment="1">
      <alignment/>
    </xf>
    <xf numFmtId="0" fontId="22" fillId="0" borderId="45" xfId="53" applyFont="1" applyFill="1" applyBorder="1" applyAlignment="1">
      <alignment horizontal="right" vertical="center" wrapText="1"/>
      <protection/>
    </xf>
    <xf numFmtId="4" fontId="22" fillId="0" borderId="27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0" fontId="22" fillId="0" borderId="44" xfId="0" applyNumberFormat="1" applyFont="1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2" fillId="0" borderId="17" xfId="0" applyNumberFormat="1" applyFont="1" applyBorder="1" applyAlignment="1">
      <alignment wrapText="1"/>
    </xf>
    <xf numFmtId="0" fontId="22" fillId="0" borderId="14" xfId="0" applyNumberFormat="1" applyFont="1" applyBorder="1" applyAlignment="1">
      <alignment wrapText="1"/>
    </xf>
    <xf numFmtId="4" fontId="22" fillId="34" borderId="60" xfId="0" applyNumberFormat="1" applyFont="1" applyFill="1" applyBorder="1" applyAlignment="1">
      <alignment/>
    </xf>
    <xf numFmtId="49" fontId="22" fillId="0" borderId="19" xfId="53" applyNumberFormat="1" applyFont="1" applyFill="1" applyBorder="1" applyAlignment="1">
      <alignment horizontal="center" vertical="center"/>
      <protection/>
    </xf>
    <xf numFmtId="0" fontId="22" fillId="0" borderId="46" xfId="53" applyFont="1" applyFill="1" applyBorder="1" applyAlignment="1">
      <alignment horizontal="right" vertical="center" wrapText="1"/>
      <protection/>
    </xf>
    <xf numFmtId="4" fontId="22" fillId="0" borderId="19" xfId="53" applyNumberFormat="1" applyFont="1" applyFill="1" applyBorder="1" applyAlignment="1">
      <alignment horizontal="center" vertical="center"/>
      <protection/>
    </xf>
    <xf numFmtId="4" fontId="22" fillId="0" borderId="18" xfId="53" applyNumberFormat="1" applyFont="1" applyFill="1" applyBorder="1" applyAlignment="1">
      <alignment horizontal="center" vertical="center"/>
      <protection/>
    </xf>
    <xf numFmtId="4" fontId="22" fillId="34" borderId="61" xfId="0" applyNumberFormat="1" applyFont="1" applyFill="1" applyBorder="1" applyAlignment="1">
      <alignment/>
    </xf>
    <xf numFmtId="4" fontId="22" fillId="0" borderId="22" xfId="53" applyNumberFormat="1" applyFont="1" applyFill="1" applyBorder="1" applyAlignment="1">
      <alignment horizontal="center" vertical="center"/>
      <protection/>
    </xf>
    <xf numFmtId="49" fontId="22" fillId="0" borderId="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right" vertical="center" wrapText="1"/>
      <protection/>
    </xf>
    <xf numFmtId="4" fontId="22" fillId="0" borderId="0" xfId="53" applyNumberFormat="1" applyFont="1" applyFill="1" applyBorder="1" applyAlignment="1">
      <alignment horizontal="center" vertical="center"/>
      <protection/>
    </xf>
    <xf numFmtId="0" fontId="13" fillId="0" borderId="0" xfId="55" applyFont="1" applyAlignment="1">
      <alignment vertical="center"/>
      <protection/>
    </xf>
    <xf numFmtId="0" fontId="13" fillId="0" borderId="0" xfId="55" applyAlignment="1">
      <alignment horizontal="left"/>
      <protection/>
    </xf>
    <xf numFmtId="0" fontId="13" fillId="0" borderId="0" xfId="55" applyFill="1" applyAlignment="1">
      <alignment horizontal="left"/>
      <protection/>
    </xf>
    <xf numFmtId="3" fontId="5" fillId="0" borderId="18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/>
    </xf>
    <xf numFmtId="3" fontId="5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12" fillId="0" borderId="16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3" fontId="10" fillId="0" borderId="18" xfId="0" applyNumberFormat="1" applyFont="1" applyBorder="1" applyAlignment="1">
      <alignment horizontal="center" vertical="top"/>
    </xf>
    <xf numFmtId="3" fontId="10" fillId="0" borderId="22" xfId="0" applyNumberFormat="1" applyFont="1" applyBorder="1" applyAlignment="1">
      <alignment horizontal="center" vertical="top"/>
    </xf>
    <xf numFmtId="3" fontId="10" fillId="0" borderId="22" xfId="0" applyNumberFormat="1" applyFont="1" applyBorder="1" applyAlignment="1">
      <alignment horizontal="center" vertical="top" wrapText="1"/>
    </xf>
    <xf numFmtId="3" fontId="5" fillId="0" borderId="62" xfId="0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4" fontId="92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42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93" fillId="0" borderId="0" xfId="0" applyNumberFormat="1" applyFont="1" applyAlignment="1">
      <alignment horizontal="center"/>
    </xf>
    <xf numFmtId="4" fontId="92" fillId="0" borderId="0" xfId="0" applyNumberFormat="1" applyFont="1" applyAlignment="1">
      <alignment horizontal="left"/>
    </xf>
    <xf numFmtId="4" fontId="94" fillId="0" borderId="0" xfId="0" applyNumberFormat="1" applyFont="1" applyAlignment="1">
      <alignment horizontal="left"/>
    </xf>
    <xf numFmtId="4" fontId="9" fillId="34" borderId="16" xfId="0" applyNumberFormat="1" applyFont="1" applyFill="1" applyBorder="1" applyAlignment="1">
      <alignment horizontal="center" vertical="center"/>
    </xf>
    <xf numFmtId="4" fontId="12" fillId="34" borderId="16" xfId="0" applyNumberFormat="1" applyFont="1" applyFill="1" applyBorder="1" applyAlignment="1">
      <alignment horizontal="center" vertical="center"/>
    </xf>
    <xf numFmtId="3" fontId="95" fillId="0" borderId="22" xfId="0" applyNumberFormat="1" applyFont="1" applyBorder="1" applyAlignment="1">
      <alignment horizontal="center" vertical="top"/>
    </xf>
    <xf numFmtId="4" fontId="96" fillId="0" borderId="13" xfId="0" applyNumberFormat="1" applyFont="1" applyBorder="1" applyAlignment="1">
      <alignment horizontal="center" vertical="center" wrapText="1"/>
    </xf>
    <xf numFmtId="4" fontId="92" fillId="34" borderId="16" xfId="0" applyNumberFormat="1" applyFont="1" applyFill="1" applyBorder="1" applyAlignment="1">
      <alignment horizontal="center" vertical="center"/>
    </xf>
    <xf numFmtId="4" fontId="92" fillId="0" borderId="16" xfId="0" applyNumberFormat="1" applyFont="1" applyFill="1" applyBorder="1" applyAlignment="1">
      <alignment horizontal="center" vertical="center"/>
    </xf>
    <xf numFmtId="4" fontId="97" fillId="0" borderId="0" xfId="0" applyNumberFormat="1" applyFont="1" applyAlignment="1">
      <alignment horizontal="center"/>
    </xf>
    <xf numFmtId="4" fontId="98" fillId="0" borderId="0" xfId="0" applyNumberFormat="1" applyFont="1" applyAlignment="1">
      <alignment horizontal="center"/>
    </xf>
    <xf numFmtId="4" fontId="99" fillId="0" borderId="0" xfId="0" applyNumberFormat="1" applyFont="1" applyAlignment="1">
      <alignment horizontal="left"/>
    </xf>
    <xf numFmtId="4" fontId="97" fillId="0" borderId="0" xfId="0" applyNumberFormat="1" applyFont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" fontId="12" fillId="0" borderId="55" xfId="0" applyNumberFormat="1" applyFont="1" applyFill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" fontId="12" fillId="0" borderId="56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172" fontId="92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 wrapText="1"/>
    </xf>
    <xf numFmtId="172" fontId="9" fillId="0" borderId="36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174" fontId="9" fillId="0" borderId="36" xfId="0" applyNumberFormat="1" applyFont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14" fillId="0" borderId="0" xfId="55" applyFont="1" applyAlignment="1">
      <alignment horizontal="center" wrapText="1"/>
      <protection/>
    </xf>
    <xf numFmtId="0" fontId="13" fillId="0" borderId="0" xfId="63" applyNumberFormat="1" applyFont="1" applyFill="1" applyBorder="1" applyAlignment="1" applyProtection="1">
      <alignment horizontal="left" vertical="top"/>
      <protection/>
    </xf>
    <xf numFmtId="0" fontId="19" fillId="0" borderId="24" xfId="55" applyFont="1" applyBorder="1" applyAlignment="1">
      <alignment horizontal="center" vertical="center" wrapText="1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19" fillId="0" borderId="43" xfId="55" applyFont="1" applyBorder="1" applyAlignment="1">
      <alignment horizontal="center" vertical="center" wrapText="1"/>
      <protection/>
    </xf>
    <xf numFmtId="0" fontId="19" fillId="0" borderId="46" xfId="55" applyFont="1" applyBorder="1" applyAlignment="1">
      <alignment horizontal="center" vertical="center" wrapText="1"/>
      <protection/>
    </xf>
    <xf numFmtId="0" fontId="19" fillId="0" borderId="24" xfId="55" applyFont="1" applyFill="1" applyBorder="1" applyAlignment="1">
      <alignment horizontal="center" vertical="center" wrapText="1"/>
      <protection/>
    </xf>
    <xf numFmtId="0" fontId="19" fillId="0" borderId="23" xfId="55" applyFont="1" applyFill="1" applyBorder="1" applyAlignment="1">
      <alignment horizontal="center" vertical="center" wrapText="1"/>
      <protection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9" fontId="9" fillId="0" borderId="6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 indent="2"/>
    </xf>
    <xf numFmtId="0" fontId="9" fillId="0" borderId="14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left" vertical="center" wrapText="1" indent="2"/>
    </xf>
    <xf numFmtId="0" fontId="9" fillId="0" borderId="4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3"/>
    </xf>
    <xf numFmtId="0" fontId="9" fillId="0" borderId="14" xfId="0" applyFont="1" applyBorder="1" applyAlignment="1">
      <alignment horizontal="left" vertical="center" wrapText="1" indent="3"/>
    </xf>
    <xf numFmtId="0" fontId="9" fillId="0" borderId="13" xfId="0" applyFont="1" applyBorder="1" applyAlignment="1">
      <alignment horizontal="left" vertical="center" wrapText="1" indent="3"/>
    </xf>
    <xf numFmtId="49" fontId="9" fillId="0" borderId="6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9" fillId="0" borderId="46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49" fontId="9" fillId="0" borderId="7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9" fontId="9" fillId="0" borderId="7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 indent="4"/>
    </xf>
    <xf numFmtId="0" fontId="9" fillId="0" borderId="14" xfId="0" applyFont="1" applyBorder="1" applyAlignment="1">
      <alignment horizontal="left" vertical="center" wrapText="1" indent="4"/>
    </xf>
    <xf numFmtId="0" fontId="9" fillId="0" borderId="13" xfId="0" applyFont="1" applyBorder="1" applyAlignment="1">
      <alignment horizontal="left" vertical="center" wrapText="1" indent="4"/>
    </xf>
    <xf numFmtId="0" fontId="9" fillId="0" borderId="44" xfId="0" applyFont="1" applyBorder="1" applyAlignment="1">
      <alignment horizontal="left" vertical="center" wrapText="1" indent="5"/>
    </xf>
    <xf numFmtId="0" fontId="9" fillId="0" borderId="14" xfId="0" applyFont="1" applyBorder="1" applyAlignment="1">
      <alignment horizontal="left" vertical="center" wrapText="1" indent="5"/>
    </xf>
    <xf numFmtId="0" fontId="9" fillId="0" borderId="13" xfId="0" applyFont="1" applyBorder="1" applyAlignment="1">
      <alignment horizontal="left" vertical="center" wrapText="1" indent="5"/>
    </xf>
    <xf numFmtId="0" fontId="10" fillId="0" borderId="6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9" fillId="0" borderId="4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 indent="3"/>
    </xf>
    <xf numFmtId="0" fontId="9" fillId="0" borderId="21" xfId="0" applyFont="1" applyBorder="1" applyAlignment="1">
      <alignment horizontal="left" vertical="center" wrapText="1" indent="3"/>
    </xf>
    <xf numFmtId="0" fontId="9" fillId="0" borderId="20" xfId="0" applyFont="1" applyBorder="1" applyAlignment="1">
      <alignment horizontal="left" vertical="center" wrapText="1" indent="3"/>
    </xf>
    <xf numFmtId="0" fontId="9" fillId="0" borderId="4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left" vertical="center" wrapText="1" inden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4"/>
    </xf>
    <xf numFmtId="0" fontId="9" fillId="0" borderId="14" xfId="0" applyFont="1" applyFill="1" applyBorder="1" applyAlignment="1">
      <alignment horizontal="left" vertical="center" wrapText="1" indent="4"/>
    </xf>
    <xf numFmtId="0" fontId="9" fillId="0" borderId="13" xfId="0" applyFont="1" applyFill="1" applyBorder="1" applyAlignment="1">
      <alignment horizontal="left" vertical="center" wrapText="1" indent="4"/>
    </xf>
    <xf numFmtId="49" fontId="9" fillId="0" borderId="6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33" borderId="6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9" fillId="33" borderId="66" xfId="0" applyNumberFormat="1" applyFon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4" fillId="0" borderId="7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0" fontId="2" fillId="0" borderId="7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top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3" fontId="6" fillId="0" borderId="6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4" fontId="6" fillId="0" borderId="74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4" fillId="0" borderId="74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иложение 5 4 1 " xfId="54"/>
    <cellStyle name="Обычный 3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69;&#1054;\&#1055;&#1086;%20&#1079;&#1072;&#1087;&#1088;&#1086;&#1089;&#1072;&#1084;%202020\&#1076;&#1083;&#1103;%20&#1052;&#1080;&#1085;&#1089;&#1090;&#1088;&#1086;&#1103;%20&#1063;&#1056;\&#1060;&#1080;&#1085;%20&#1087;&#1083;&#1072;&#1085;%202020-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5;&#1088;&#1091;&#1079;&#1082;&#1072;%201&#1057;%20(&#1075;&#1086;&#107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ЛАН"/>
    </sheetNames>
    <sheetDataSet>
      <sheetData sheetId="0">
        <row r="26">
          <cell r="L26">
            <v>657.4249196732778</v>
          </cell>
        </row>
        <row r="41">
          <cell r="L41">
            <v>562.6024602135446</v>
          </cell>
        </row>
        <row r="54">
          <cell r="L54">
            <v>177.205518</v>
          </cell>
        </row>
        <row r="56">
          <cell r="L56">
            <v>1.5972424669344</v>
          </cell>
        </row>
        <row r="58">
          <cell r="L58">
            <v>2.2911768162012462</v>
          </cell>
        </row>
        <row r="64">
          <cell r="L64">
            <v>37.2495561320617</v>
          </cell>
        </row>
        <row r="65">
          <cell r="L65">
            <v>159.8469019417879</v>
          </cell>
        </row>
        <row r="66">
          <cell r="L66">
            <v>83.94441</v>
          </cell>
        </row>
        <row r="68">
          <cell r="L68">
            <v>7.844252295310199</v>
          </cell>
        </row>
        <row r="69">
          <cell r="L69">
            <v>0.043177413890199995</v>
          </cell>
        </row>
        <row r="72">
          <cell r="L72">
            <v>10.22837381</v>
          </cell>
        </row>
        <row r="75">
          <cell r="L75">
            <v>57.31758803918986</v>
          </cell>
        </row>
        <row r="84">
          <cell r="L84">
            <v>94.82245945973318</v>
          </cell>
        </row>
        <row r="101">
          <cell r="L101">
            <v>5.7305471043454785</v>
          </cell>
        </row>
        <row r="102">
          <cell r="L102">
            <v>5.921390349999999</v>
          </cell>
        </row>
        <row r="104">
          <cell r="L104">
            <v>0.09653227000000002</v>
          </cell>
        </row>
        <row r="105">
          <cell r="L105">
            <v>1.3163245629583409</v>
          </cell>
        </row>
        <row r="112">
          <cell r="L112">
            <v>81.75766517242936</v>
          </cell>
        </row>
        <row r="127">
          <cell r="L127">
            <v>12.24184419628286</v>
          </cell>
        </row>
        <row r="151">
          <cell r="L151">
            <v>69.5158209761465</v>
          </cell>
        </row>
        <row r="152">
          <cell r="L152">
            <v>42.27</v>
          </cell>
        </row>
        <row r="155">
          <cell r="L155">
            <v>27.245820976146497</v>
          </cell>
        </row>
        <row r="337">
          <cell r="L337">
            <v>751.1186</v>
          </cell>
        </row>
        <row r="341">
          <cell r="L341">
            <v>61.58996</v>
          </cell>
        </row>
        <row r="342">
          <cell r="L342">
            <v>124.1587</v>
          </cell>
        </row>
        <row r="346">
          <cell r="L346">
            <v>17878.863559999998</v>
          </cell>
        </row>
        <row r="396">
          <cell r="L396">
            <v>31.0099338</v>
          </cell>
        </row>
        <row r="427">
          <cell r="L427">
            <v>55.06699276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, Сс, НДС"/>
      <sheetName val="Себестоимость"/>
      <sheetName val="счет 91.01 "/>
      <sheetName val="счет 91.02.1 "/>
      <sheetName val="СВОД"/>
    </sheetNames>
    <sheetDataSet>
      <sheetData sheetId="0">
        <row r="7">
          <cell r="G7">
            <v>495784159.17</v>
          </cell>
          <cell r="H7">
            <v>487851557.13</v>
          </cell>
        </row>
        <row r="12">
          <cell r="G12">
            <v>27697584.47</v>
          </cell>
          <cell r="H12">
            <v>9434221.14</v>
          </cell>
        </row>
        <row r="22">
          <cell r="K22">
            <v>3961524.38</v>
          </cell>
          <cell r="M22">
            <v>15763518.649999999</v>
          </cell>
        </row>
      </sheetData>
      <sheetData sheetId="3">
        <row r="176">
          <cell r="N176">
            <v>537251.39</v>
          </cell>
        </row>
        <row r="185">
          <cell r="N185">
            <v>3712555.1299999994</v>
          </cell>
        </row>
      </sheetData>
      <sheetData sheetId="4">
        <row r="6">
          <cell r="D6">
            <v>145047900.14999998</v>
          </cell>
        </row>
        <row r="15">
          <cell r="D15">
            <v>94063253.89</v>
          </cell>
        </row>
        <row r="23">
          <cell r="D23">
            <v>1862876.1000000003</v>
          </cell>
        </row>
        <row r="40">
          <cell r="D40">
            <v>179256020.34</v>
          </cell>
        </row>
        <row r="50">
          <cell r="D50">
            <v>16149053.7</v>
          </cell>
        </row>
        <row r="57">
          <cell r="D57">
            <v>1021817</v>
          </cell>
        </row>
        <row r="83">
          <cell r="D83">
            <v>56986361.37000001</v>
          </cell>
        </row>
        <row r="90">
          <cell r="D90">
            <v>1109483.94</v>
          </cell>
        </row>
        <row r="94">
          <cell r="D94">
            <v>3005934.2299999995</v>
          </cell>
        </row>
        <row r="104">
          <cell r="D104">
            <v>2581.06</v>
          </cell>
        </row>
        <row r="130">
          <cell r="D130">
            <v>2554857.9899999993</v>
          </cell>
        </row>
        <row r="136">
          <cell r="D136">
            <v>2359508.6099999994</v>
          </cell>
        </row>
        <row r="141">
          <cell r="D141">
            <v>2898495.7199999997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8.00390625" style="123" customWidth="1"/>
    <col min="2" max="2" width="61.375" style="123" customWidth="1"/>
    <col min="3" max="6" width="14.125" style="123" customWidth="1"/>
    <col min="7" max="7" width="13.00390625" style="123" customWidth="1"/>
    <col min="8" max="8" width="11.75390625" style="123" customWidth="1"/>
    <col min="9" max="233" width="9.125" style="123" customWidth="1"/>
    <col min="234" max="234" width="8.00390625" style="123" customWidth="1"/>
    <col min="235" max="235" width="61.375" style="123" customWidth="1"/>
    <col min="236" max="239" width="14.125" style="123" customWidth="1"/>
    <col min="240" max="240" width="12.00390625" style="123" customWidth="1"/>
    <col min="241" max="241" width="10.375" style="123" customWidth="1"/>
    <col min="242" max="16384" width="9.125" style="123" customWidth="1"/>
  </cols>
  <sheetData>
    <row r="1" spans="4:6" ht="15.75">
      <c r="D1" s="124"/>
      <c r="E1" s="124"/>
      <c r="F1" s="124"/>
    </row>
    <row r="2" ht="15.75">
      <c r="H2" s="124" t="s">
        <v>707</v>
      </c>
    </row>
    <row r="3" ht="15.75">
      <c r="H3" s="124" t="s">
        <v>55</v>
      </c>
    </row>
    <row r="4" ht="15.75">
      <c r="H4" s="124" t="s">
        <v>708</v>
      </c>
    </row>
    <row r="5" spans="4:6" ht="15.75">
      <c r="D5" s="124"/>
      <c r="E5" s="124"/>
      <c r="F5" s="124"/>
    </row>
    <row r="6" spans="1:8" ht="18.75">
      <c r="A6" s="346" t="s">
        <v>709</v>
      </c>
      <c r="B6" s="346"/>
      <c r="C6" s="346"/>
      <c r="D6" s="346"/>
      <c r="E6" s="346"/>
      <c r="F6" s="346"/>
      <c r="G6" s="346"/>
      <c r="H6" s="346"/>
    </row>
    <row r="7" spans="1:8" ht="15.75">
      <c r="A7" s="125"/>
      <c r="B7" s="125"/>
      <c r="C7" s="125"/>
      <c r="D7" s="125"/>
      <c r="E7" s="125"/>
      <c r="F7" s="125"/>
      <c r="H7" s="124"/>
    </row>
    <row r="8" spans="1:8" ht="15.75">
      <c r="A8" s="126"/>
      <c r="B8" s="127"/>
      <c r="H8" s="128" t="s">
        <v>710</v>
      </c>
    </row>
    <row r="9" spans="1:8" ht="15.75">
      <c r="A9" s="347"/>
      <c r="B9" s="347"/>
      <c r="H9" s="128" t="s">
        <v>711</v>
      </c>
    </row>
    <row r="10" spans="1:8" ht="15.75">
      <c r="A10" s="126"/>
      <c r="B10" s="127"/>
      <c r="H10" s="128" t="s">
        <v>712</v>
      </c>
    </row>
    <row r="11" spans="1:8" ht="15.75">
      <c r="A11" s="126"/>
      <c r="B11" s="127"/>
      <c r="H11" s="129"/>
    </row>
    <row r="12" spans="1:8" ht="15.75">
      <c r="A12" s="126"/>
      <c r="B12" s="127"/>
      <c r="H12" s="129" t="s">
        <v>713</v>
      </c>
    </row>
    <row r="13" spans="1:8" ht="15.75">
      <c r="A13" s="126"/>
      <c r="B13" s="127"/>
      <c r="H13" s="124" t="s">
        <v>714</v>
      </c>
    </row>
    <row r="14" ht="15.75">
      <c r="H14" s="124" t="s">
        <v>715</v>
      </c>
    </row>
    <row r="15" ht="16.5" thickBot="1">
      <c r="H15" s="124" t="s">
        <v>716</v>
      </c>
    </row>
    <row r="16" spans="1:8" ht="15.75">
      <c r="A16" s="348" t="s">
        <v>7</v>
      </c>
      <c r="B16" s="350" t="s">
        <v>717</v>
      </c>
      <c r="C16" s="352" t="s">
        <v>718</v>
      </c>
      <c r="D16" s="353"/>
      <c r="E16" s="352" t="s">
        <v>719</v>
      </c>
      <c r="F16" s="353"/>
      <c r="G16" s="352" t="s">
        <v>720</v>
      </c>
      <c r="H16" s="353"/>
    </row>
    <row r="17" spans="1:8" ht="16.5" thickBot="1">
      <c r="A17" s="349"/>
      <c r="B17" s="351"/>
      <c r="C17" s="130" t="s">
        <v>721</v>
      </c>
      <c r="D17" s="131" t="s">
        <v>722</v>
      </c>
      <c r="E17" s="130" t="s">
        <v>721</v>
      </c>
      <c r="F17" s="131" t="s">
        <v>722</v>
      </c>
      <c r="G17" s="130" t="s">
        <v>721</v>
      </c>
      <c r="H17" s="131" t="s">
        <v>722</v>
      </c>
    </row>
    <row r="18" spans="1:8" ht="16.5" thickBot="1">
      <c r="A18" s="132">
        <v>1</v>
      </c>
      <c r="B18" s="133">
        <v>2</v>
      </c>
      <c r="C18" s="134">
        <v>5</v>
      </c>
      <c r="D18" s="135">
        <v>6</v>
      </c>
      <c r="E18" s="134">
        <v>5</v>
      </c>
      <c r="F18" s="135">
        <v>6</v>
      </c>
      <c r="G18" s="134">
        <v>5</v>
      </c>
      <c r="H18" s="135">
        <v>6</v>
      </c>
    </row>
    <row r="19" spans="1:8" ht="15.75">
      <c r="A19" s="136" t="s">
        <v>723</v>
      </c>
      <c r="B19" s="137" t="s">
        <v>724</v>
      </c>
      <c r="C19" s="138">
        <f aca="true" t="shared" si="0" ref="C19:H19">C21+C29</f>
        <v>3043.53</v>
      </c>
      <c r="D19" s="139">
        <f t="shared" si="0"/>
        <v>0</v>
      </c>
      <c r="E19" s="138">
        <f t="shared" si="0"/>
        <v>3197.29</v>
      </c>
      <c r="F19" s="139">
        <f t="shared" si="0"/>
        <v>0</v>
      </c>
      <c r="G19" s="138">
        <f t="shared" si="0"/>
        <v>0</v>
      </c>
      <c r="H19" s="139">
        <f t="shared" si="0"/>
        <v>0</v>
      </c>
    </row>
    <row r="20" spans="1:8" ht="15.75">
      <c r="A20" s="140"/>
      <c r="B20" s="141" t="s">
        <v>725</v>
      </c>
      <c r="C20" s="142"/>
      <c r="D20" s="143"/>
      <c r="E20" s="142"/>
      <c r="F20" s="143"/>
      <c r="G20" s="142"/>
      <c r="H20" s="143"/>
    </row>
    <row r="21" spans="1:8" ht="31.5">
      <c r="A21" s="140" t="s">
        <v>726</v>
      </c>
      <c r="B21" s="141" t="s">
        <v>727</v>
      </c>
      <c r="C21" s="144">
        <f aca="true" t="shared" si="1" ref="C21:H21">C22+C24+C25+C26+C27+C23</f>
        <v>3043.53</v>
      </c>
      <c r="D21" s="145">
        <f t="shared" si="1"/>
        <v>0</v>
      </c>
      <c r="E21" s="144">
        <f t="shared" si="1"/>
        <v>3197.29</v>
      </c>
      <c r="F21" s="145">
        <f t="shared" si="1"/>
        <v>0</v>
      </c>
      <c r="G21" s="144">
        <f t="shared" si="1"/>
        <v>0</v>
      </c>
      <c r="H21" s="145">
        <f t="shared" si="1"/>
        <v>0</v>
      </c>
    </row>
    <row r="22" spans="1:8" ht="31.5">
      <c r="A22" s="146" t="s">
        <v>728</v>
      </c>
      <c r="B22" s="147" t="s">
        <v>729</v>
      </c>
      <c r="C22" s="148">
        <v>1792.8</v>
      </c>
      <c r="D22" s="149"/>
      <c r="E22" s="148">
        <v>1870.08</v>
      </c>
      <c r="F22" s="149"/>
      <c r="G22" s="148"/>
      <c r="H22" s="149"/>
    </row>
    <row r="23" spans="1:8" ht="31.5">
      <c r="A23" s="146" t="s">
        <v>730</v>
      </c>
      <c r="B23" s="147" t="s">
        <v>731</v>
      </c>
      <c r="C23" s="148">
        <v>485.8</v>
      </c>
      <c r="D23" s="149"/>
      <c r="E23" s="148">
        <v>516.05</v>
      </c>
      <c r="F23" s="149"/>
      <c r="G23" s="148"/>
      <c r="H23" s="149"/>
    </row>
    <row r="24" spans="1:8" ht="31.5">
      <c r="A24" s="146" t="s">
        <v>732</v>
      </c>
      <c r="B24" s="147" t="s">
        <v>733</v>
      </c>
      <c r="C24" s="148">
        <v>260.42</v>
      </c>
      <c r="D24" s="149"/>
      <c r="E24" s="148">
        <v>272.23</v>
      </c>
      <c r="F24" s="149"/>
      <c r="G24" s="148"/>
      <c r="H24" s="149"/>
    </row>
    <row r="25" spans="1:8" ht="15.75">
      <c r="A25" s="146" t="s">
        <v>734</v>
      </c>
      <c r="B25" s="147" t="s">
        <v>735</v>
      </c>
      <c r="C25" s="148">
        <v>464.73</v>
      </c>
      <c r="D25" s="149"/>
      <c r="E25" s="148">
        <v>497.27</v>
      </c>
      <c r="F25" s="149"/>
      <c r="G25" s="148"/>
      <c r="H25" s="149"/>
    </row>
    <row r="26" spans="1:8" ht="31.5">
      <c r="A26" s="146" t="s">
        <v>736</v>
      </c>
      <c r="B26" s="147" t="s">
        <v>737</v>
      </c>
      <c r="C26" s="148"/>
      <c r="D26" s="149"/>
      <c r="E26" s="148"/>
      <c r="F26" s="149"/>
      <c r="G26" s="148"/>
      <c r="H26" s="149"/>
    </row>
    <row r="27" spans="1:8" ht="31.5">
      <c r="A27" s="146" t="s">
        <v>738</v>
      </c>
      <c r="B27" s="147" t="s">
        <v>739</v>
      </c>
      <c r="C27" s="148">
        <v>39.78</v>
      </c>
      <c r="D27" s="149"/>
      <c r="E27" s="148">
        <v>41.66</v>
      </c>
      <c r="F27" s="149"/>
      <c r="G27" s="148"/>
      <c r="H27" s="149"/>
    </row>
    <row r="28" spans="1:8" ht="16.5" thickBot="1">
      <c r="A28" s="150" t="s">
        <v>740</v>
      </c>
      <c r="B28" s="151" t="s">
        <v>741</v>
      </c>
      <c r="C28" s="152">
        <v>0</v>
      </c>
      <c r="D28" s="153"/>
      <c r="E28" s="152">
        <v>0</v>
      </c>
      <c r="F28" s="153"/>
      <c r="G28" s="152"/>
      <c r="H28" s="153"/>
    </row>
    <row r="29" spans="1:8" ht="15.75">
      <c r="A29" s="154" t="s">
        <v>742</v>
      </c>
      <c r="B29" s="155" t="s">
        <v>743</v>
      </c>
      <c r="C29" s="156"/>
      <c r="D29" s="157"/>
      <c r="E29" s="156"/>
      <c r="F29" s="157"/>
      <c r="G29" s="156"/>
      <c r="H29" s="157"/>
    </row>
    <row r="30" spans="1:8" ht="16.5" thickBot="1">
      <c r="A30" s="146" t="s">
        <v>744</v>
      </c>
      <c r="B30" s="141" t="s">
        <v>745</v>
      </c>
      <c r="C30" s="152"/>
      <c r="D30" s="149"/>
      <c r="E30" s="152"/>
      <c r="F30" s="149"/>
      <c r="G30" s="152"/>
      <c r="H30" s="149"/>
    </row>
    <row r="31" spans="1:8" ht="15.75">
      <c r="A31" s="136" t="s">
        <v>746</v>
      </c>
      <c r="B31" s="137" t="s">
        <v>747</v>
      </c>
      <c r="C31" s="138">
        <v>3015.73</v>
      </c>
      <c r="D31" s="158">
        <f>D32+D38+D39+D40+D41</f>
        <v>0</v>
      </c>
      <c r="E31" s="138">
        <f>E32+E38+E39+E40+E41</f>
        <v>3025.0149999999994</v>
      </c>
      <c r="F31" s="158">
        <f>F32+F38+F39+F40+F41</f>
        <v>0</v>
      </c>
      <c r="G31" s="138">
        <f>G32+G38+G39+G40+G41</f>
        <v>0</v>
      </c>
      <c r="H31" s="158">
        <f>H32+H38+H39+H40+H41</f>
        <v>0</v>
      </c>
    </row>
    <row r="32" spans="1:8" ht="15.75">
      <c r="A32" s="159" t="s">
        <v>748</v>
      </c>
      <c r="B32" s="160" t="s">
        <v>749</v>
      </c>
      <c r="C32" s="142">
        <f aca="true" t="shared" si="2" ref="C32:H32">C34+C35+C36+C37</f>
        <v>1651.6900000000003</v>
      </c>
      <c r="D32" s="161">
        <f t="shared" si="2"/>
        <v>0</v>
      </c>
      <c r="E32" s="142">
        <f t="shared" si="2"/>
        <v>1722.155</v>
      </c>
      <c r="F32" s="161">
        <f t="shared" si="2"/>
        <v>0</v>
      </c>
      <c r="G32" s="142">
        <f t="shared" si="2"/>
        <v>0</v>
      </c>
      <c r="H32" s="161">
        <f t="shared" si="2"/>
        <v>0</v>
      </c>
    </row>
    <row r="33" spans="1:8" ht="15.75">
      <c r="A33" s="140"/>
      <c r="B33" s="141" t="s">
        <v>725</v>
      </c>
      <c r="C33" s="144"/>
      <c r="D33" s="145"/>
      <c r="E33" s="144"/>
      <c r="F33" s="145"/>
      <c r="G33" s="144"/>
      <c r="H33" s="145"/>
    </row>
    <row r="34" spans="1:8" ht="15.75">
      <c r="A34" s="140" t="s">
        <v>726</v>
      </c>
      <c r="B34" s="141" t="s">
        <v>750</v>
      </c>
      <c r="C34" s="144">
        <v>934.09</v>
      </c>
      <c r="D34" s="162"/>
      <c r="E34" s="144">
        <v>962.105</v>
      </c>
      <c r="F34" s="162"/>
      <c r="G34" s="144"/>
      <c r="H34" s="162"/>
    </row>
    <row r="35" spans="1:8" ht="15.75">
      <c r="A35" s="140" t="s">
        <v>740</v>
      </c>
      <c r="B35" s="141" t="s">
        <v>751</v>
      </c>
      <c r="C35" s="144">
        <v>22.27</v>
      </c>
      <c r="D35" s="162"/>
      <c r="E35" s="144">
        <v>23.56</v>
      </c>
      <c r="F35" s="162"/>
      <c r="G35" s="144"/>
      <c r="H35" s="162"/>
    </row>
    <row r="36" spans="1:8" ht="15.75">
      <c r="A36" s="140" t="s">
        <v>752</v>
      </c>
      <c r="B36" s="141" t="s">
        <v>753</v>
      </c>
      <c r="C36" s="144">
        <f>330.98+319.44</f>
        <v>650.4200000000001</v>
      </c>
      <c r="D36" s="162"/>
      <c r="E36" s="144">
        <f>355.47+333.5</f>
        <v>688.97</v>
      </c>
      <c r="F36" s="162"/>
      <c r="G36" s="144"/>
      <c r="H36" s="162"/>
    </row>
    <row r="37" spans="1:8" ht="15.75">
      <c r="A37" s="140" t="s">
        <v>754</v>
      </c>
      <c r="B37" s="141" t="s">
        <v>755</v>
      </c>
      <c r="C37" s="144">
        <v>44.91</v>
      </c>
      <c r="D37" s="162"/>
      <c r="E37" s="144">
        <v>47.52</v>
      </c>
      <c r="F37" s="162"/>
      <c r="G37" s="144"/>
      <c r="H37" s="162"/>
    </row>
    <row r="38" spans="1:8" ht="15.75">
      <c r="A38" s="159" t="s">
        <v>756</v>
      </c>
      <c r="B38" s="160" t="s">
        <v>757</v>
      </c>
      <c r="C38" s="142">
        <v>626.76</v>
      </c>
      <c r="D38" s="161"/>
      <c r="E38" s="142">
        <v>663.11</v>
      </c>
      <c r="F38" s="161"/>
      <c r="G38" s="142"/>
      <c r="H38" s="161"/>
    </row>
    <row r="39" spans="1:8" ht="15.75">
      <c r="A39" s="159" t="s">
        <v>758</v>
      </c>
      <c r="B39" s="160" t="s">
        <v>759</v>
      </c>
      <c r="C39" s="142">
        <v>93.48</v>
      </c>
      <c r="D39" s="161"/>
      <c r="E39" s="142">
        <v>69.62</v>
      </c>
      <c r="F39" s="161"/>
      <c r="G39" s="142"/>
      <c r="H39" s="161"/>
    </row>
    <row r="40" spans="1:8" ht="15.75">
      <c r="A40" s="159" t="s">
        <v>760</v>
      </c>
      <c r="B40" s="160" t="s">
        <v>761</v>
      </c>
      <c r="C40" s="142">
        <v>10</v>
      </c>
      <c r="D40" s="161"/>
      <c r="E40" s="142">
        <v>10.58</v>
      </c>
      <c r="F40" s="161"/>
      <c r="G40" s="142"/>
      <c r="H40" s="161"/>
    </row>
    <row r="41" spans="1:8" ht="15.75">
      <c r="A41" s="159" t="s">
        <v>762</v>
      </c>
      <c r="B41" s="160" t="s">
        <v>763</v>
      </c>
      <c r="C41" s="142">
        <v>633.805666</v>
      </c>
      <c r="D41" s="163"/>
      <c r="E41" s="142">
        <v>559.55</v>
      </c>
      <c r="F41" s="163"/>
      <c r="G41" s="142"/>
      <c r="H41" s="163"/>
    </row>
    <row r="42" spans="1:8" ht="15.75">
      <c r="A42" s="140"/>
      <c r="B42" s="141" t="s">
        <v>725</v>
      </c>
      <c r="C42" s="144"/>
      <c r="D42" s="145"/>
      <c r="E42" s="144"/>
      <c r="F42" s="145"/>
      <c r="G42" s="144"/>
      <c r="H42" s="145"/>
    </row>
    <row r="43" spans="1:8" ht="15.75">
      <c r="A43" s="140" t="s">
        <v>764</v>
      </c>
      <c r="B43" s="141" t="s">
        <v>765</v>
      </c>
      <c r="C43" s="144">
        <v>222.45</v>
      </c>
      <c r="D43" s="145"/>
      <c r="E43" s="144">
        <v>235.36</v>
      </c>
      <c r="F43" s="145"/>
      <c r="G43" s="144"/>
      <c r="H43" s="145"/>
    </row>
    <row r="44" spans="1:8" ht="15.75">
      <c r="A44" s="140" t="s">
        <v>766</v>
      </c>
      <c r="B44" s="141" t="s">
        <v>767</v>
      </c>
      <c r="C44" s="144">
        <v>107.76</v>
      </c>
      <c r="D44" s="145"/>
      <c r="E44" s="144">
        <v>114.01</v>
      </c>
      <c r="F44" s="145"/>
      <c r="G44" s="144"/>
      <c r="H44" s="145"/>
    </row>
    <row r="45" spans="1:8" ht="16.5" thickBot="1">
      <c r="A45" s="164" t="s">
        <v>768</v>
      </c>
      <c r="B45" s="151" t="s">
        <v>769</v>
      </c>
      <c r="C45" s="144"/>
      <c r="D45" s="153"/>
      <c r="E45" s="144"/>
      <c r="F45" s="153"/>
      <c r="G45" s="144"/>
      <c r="H45" s="153"/>
    </row>
    <row r="46" spans="1:8" ht="16.5" thickBot="1">
      <c r="A46" s="165" t="s">
        <v>770</v>
      </c>
      <c r="B46" s="166" t="s">
        <v>771</v>
      </c>
      <c r="C46" s="167">
        <v>172.23</v>
      </c>
      <c r="D46" s="168">
        <f>D19-D31</f>
        <v>0</v>
      </c>
      <c r="E46" s="167">
        <f>E19-E31</f>
        <v>172.27500000000055</v>
      </c>
      <c r="F46" s="168">
        <f>F19-F31</f>
        <v>0</v>
      </c>
      <c r="G46" s="167">
        <f>G19-G31</f>
        <v>0</v>
      </c>
      <c r="H46" s="168">
        <f>H19-H31</f>
        <v>0</v>
      </c>
    </row>
    <row r="47" spans="1:8" ht="15.75">
      <c r="A47" s="136" t="s">
        <v>772</v>
      </c>
      <c r="B47" s="137" t="s">
        <v>773</v>
      </c>
      <c r="C47" s="169">
        <v>-78.81</v>
      </c>
      <c r="D47" s="170">
        <f>D48-D52</f>
        <v>0</v>
      </c>
      <c r="E47" s="171">
        <f>E48-E52</f>
        <v>-81.61999999999999</v>
      </c>
      <c r="F47" s="170">
        <f>F48-F52</f>
        <v>0</v>
      </c>
      <c r="G47" s="171">
        <f>G48-G52</f>
        <v>0</v>
      </c>
      <c r="H47" s="170">
        <f>H48-H52</f>
        <v>0</v>
      </c>
    </row>
    <row r="48" spans="1:8" ht="15.75">
      <c r="A48" s="140" t="s">
        <v>748</v>
      </c>
      <c r="B48" s="141" t="s">
        <v>774</v>
      </c>
      <c r="C48" s="144"/>
      <c r="D48" s="145"/>
      <c r="E48" s="172"/>
      <c r="F48" s="145"/>
      <c r="G48" s="172"/>
      <c r="H48" s="145"/>
    </row>
    <row r="49" spans="1:8" ht="15.75">
      <c r="A49" s="140"/>
      <c r="B49" s="141" t="s">
        <v>775</v>
      </c>
      <c r="C49" s="144"/>
      <c r="D49" s="145"/>
      <c r="E49" s="172"/>
      <c r="F49" s="145"/>
      <c r="G49" s="172"/>
      <c r="H49" s="145"/>
    </row>
    <row r="50" spans="1:8" ht="31.5">
      <c r="A50" s="140" t="s">
        <v>726</v>
      </c>
      <c r="B50" s="141" t="s">
        <v>776</v>
      </c>
      <c r="C50" s="144"/>
      <c r="D50" s="145"/>
      <c r="E50" s="172"/>
      <c r="F50" s="145"/>
      <c r="G50" s="172"/>
      <c r="H50" s="145"/>
    </row>
    <row r="51" spans="1:8" ht="15.75">
      <c r="A51" s="140" t="s">
        <v>740</v>
      </c>
      <c r="B51" s="173" t="s">
        <v>777</v>
      </c>
      <c r="C51" s="144"/>
      <c r="D51" s="145"/>
      <c r="E51" s="172"/>
      <c r="F51" s="145"/>
      <c r="G51" s="172"/>
      <c r="H51" s="145"/>
    </row>
    <row r="52" spans="1:8" ht="15.75">
      <c r="A52" s="140" t="s">
        <v>756</v>
      </c>
      <c r="B52" s="141" t="s">
        <v>778</v>
      </c>
      <c r="C52" s="144">
        <v>78.81</v>
      </c>
      <c r="D52" s="174">
        <f>D54+D55</f>
        <v>0</v>
      </c>
      <c r="E52" s="172">
        <f>E54+E55</f>
        <v>81.61999999999999</v>
      </c>
      <c r="F52" s="174">
        <f>F54+F55</f>
        <v>0</v>
      </c>
      <c r="G52" s="172">
        <f>G54+G55</f>
        <v>0</v>
      </c>
      <c r="H52" s="174">
        <f>H54+H55</f>
        <v>0</v>
      </c>
    </row>
    <row r="53" spans="1:8" ht="15.75">
      <c r="A53" s="140"/>
      <c r="B53" s="141" t="s">
        <v>775</v>
      </c>
      <c r="C53" s="144"/>
      <c r="D53" s="145"/>
      <c r="E53" s="172"/>
      <c r="F53" s="145"/>
      <c r="G53" s="172"/>
      <c r="H53" s="145"/>
    </row>
    <row r="54" spans="1:8" ht="15.75">
      <c r="A54" s="140" t="s">
        <v>779</v>
      </c>
      <c r="B54" s="141" t="s">
        <v>780</v>
      </c>
      <c r="C54" s="144">
        <v>77.67</v>
      </c>
      <c r="D54" s="145"/>
      <c r="E54" s="172">
        <v>80.41</v>
      </c>
      <c r="F54" s="145"/>
      <c r="G54" s="172"/>
      <c r="H54" s="145"/>
    </row>
    <row r="55" spans="1:8" ht="16.5" thickBot="1">
      <c r="A55" s="164" t="s">
        <v>781</v>
      </c>
      <c r="B55" s="151" t="s">
        <v>782</v>
      </c>
      <c r="C55" s="152">
        <v>1.14</v>
      </c>
      <c r="D55" s="153"/>
      <c r="E55" s="175">
        <v>1.21</v>
      </c>
      <c r="F55" s="153"/>
      <c r="G55" s="175"/>
      <c r="H55" s="153"/>
    </row>
    <row r="56" spans="1:8" ht="16.5" thickBot="1">
      <c r="A56" s="176" t="s">
        <v>783</v>
      </c>
      <c r="B56" s="177" t="s">
        <v>784</v>
      </c>
      <c r="C56" s="178">
        <f aca="true" t="shared" si="3" ref="C56:H56">C46+C47</f>
        <v>93.41999999999999</v>
      </c>
      <c r="D56" s="179">
        <f t="shared" si="3"/>
        <v>0</v>
      </c>
      <c r="E56" s="178">
        <f t="shared" si="3"/>
        <v>90.65500000000056</v>
      </c>
      <c r="F56" s="179">
        <f t="shared" si="3"/>
        <v>0</v>
      </c>
      <c r="G56" s="178">
        <f t="shared" si="3"/>
        <v>0</v>
      </c>
      <c r="H56" s="179">
        <f t="shared" si="3"/>
        <v>0</v>
      </c>
    </row>
    <row r="57" spans="1:8" ht="16.5" thickBot="1">
      <c r="A57" s="180" t="s">
        <v>785</v>
      </c>
      <c r="B57" s="181" t="s">
        <v>786</v>
      </c>
      <c r="C57" s="182">
        <v>18.68</v>
      </c>
      <c r="D57" s="183"/>
      <c r="E57" s="182">
        <v>18.12</v>
      </c>
      <c r="F57" s="183"/>
      <c r="G57" s="182"/>
      <c r="H57" s="183"/>
    </row>
    <row r="58" spans="1:8" ht="16.5" thickBot="1">
      <c r="A58" s="180"/>
      <c r="B58" s="184" t="s">
        <v>787</v>
      </c>
      <c r="C58" s="185"/>
      <c r="D58" s="186"/>
      <c r="E58" s="185"/>
      <c r="F58" s="186"/>
      <c r="G58" s="185"/>
      <c r="H58" s="186"/>
    </row>
    <row r="59" spans="1:8" ht="16.5" thickBot="1">
      <c r="A59" s="180"/>
      <c r="B59" s="184" t="s">
        <v>788</v>
      </c>
      <c r="C59" s="185"/>
      <c r="D59" s="186"/>
      <c r="E59" s="185"/>
      <c r="F59" s="186"/>
      <c r="G59" s="185"/>
      <c r="H59" s="186"/>
    </row>
    <row r="60" spans="1:8" ht="16.5" thickBot="1">
      <c r="A60" s="180"/>
      <c r="B60" s="184" t="s">
        <v>789</v>
      </c>
      <c r="C60" s="185"/>
      <c r="D60" s="186"/>
      <c r="E60" s="185"/>
      <c r="F60" s="186"/>
      <c r="G60" s="185"/>
      <c r="H60" s="186"/>
    </row>
    <row r="61" spans="1:8" ht="16.5" thickBot="1">
      <c r="A61" s="165" t="s">
        <v>790</v>
      </c>
      <c r="B61" s="166" t="s">
        <v>791</v>
      </c>
      <c r="C61" s="167">
        <v>74.74</v>
      </c>
      <c r="D61" s="168">
        <f>D56-D57</f>
        <v>0</v>
      </c>
      <c r="E61" s="167">
        <f>E56-E57</f>
        <v>72.53500000000055</v>
      </c>
      <c r="F61" s="168">
        <f>F56-F57</f>
        <v>0</v>
      </c>
      <c r="G61" s="167">
        <f>G56-G57</f>
        <v>0</v>
      </c>
      <c r="H61" s="168">
        <f>H56-H57</f>
        <v>0</v>
      </c>
    </row>
    <row r="62" spans="1:8" ht="15.75">
      <c r="A62" s="136" t="s">
        <v>792</v>
      </c>
      <c r="B62" s="137" t="s">
        <v>214</v>
      </c>
      <c r="C62" s="169">
        <f aca="true" t="shared" si="4" ref="C62:H62">C67+C68+C69</f>
        <v>74.74</v>
      </c>
      <c r="D62" s="187">
        <f t="shared" si="4"/>
        <v>0</v>
      </c>
      <c r="E62" s="171">
        <f t="shared" si="4"/>
        <v>72.54</v>
      </c>
      <c r="F62" s="187">
        <f t="shared" si="4"/>
        <v>0</v>
      </c>
      <c r="G62" s="171">
        <f t="shared" si="4"/>
        <v>0</v>
      </c>
      <c r="H62" s="187">
        <f t="shared" si="4"/>
        <v>0</v>
      </c>
    </row>
    <row r="63" spans="1:8" ht="15.75">
      <c r="A63" s="140"/>
      <c r="B63" s="141" t="s">
        <v>725</v>
      </c>
      <c r="C63" s="144"/>
      <c r="D63" s="188"/>
      <c r="E63" s="172"/>
      <c r="F63" s="188"/>
      <c r="G63" s="172"/>
      <c r="H63" s="188"/>
    </row>
    <row r="64" spans="1:8" ht="15.75">
      <c r="A64" s="140" t="s">
        <v>748</v>
      </c>
      <c r="B64" s="141" t="s">
        <v>793</v>
      </c>
      <c r="C64" s="144"/>
      <c r="D64" s="188"/>
      <c r="E64" s="172"/>
      <c r="F64" s="188"/>
      <c r="G64" s="172"/>
      <c r="H64" s="188"/>
    </row>
    <row r="65" spans="1:8" ht="15.75">
      <c r="A65" s="189" t="s">
        <v>756</v>
      </c>
      <c r="B65" s="141" t="s">
        <v>220</v>
      </c>
      <c r="C65" s="144"/>
      <c r="D65" s="188"/>
      <c r="E65" s="172"/>
      <c r="F65" s="188"/>
      <c r="G65" s="172"/>
      <c r="H65" s="188"/>
    </row>
    <row r="66" spans="1:8" ht="15.75">
      <c r="A66" s="140" t="s">
        <v>758</v>
      </c>
      <c r="B66" s="141" t="s">
        <v>221</v>
      </c>
      <c r="C66" s="144"/>
      <c r="D66" s="188"/>
      <c r="E66" s="172"/>
      <c r="F66" s="188"/>
      <c r="G66" s="172"/>
      <c r="H66" s="188"/>
    </row>
    <row r="67" spans="1:8" ht="15.75">
      <c r="A67" s="140" t="s">
        <v>760</v>
      </c>
      <c r="B67" s="141" t="s">
        <v>794</v>
      </c>
      <c r="C67" s="144">
        <v>5.67</v>
      </c>
      <c r="D67" s="188"/>
      <c r="E67" s="172">
        <v>6</v>
      </c>
      <c r="F67" s="188"/>
      <c r="G67" s="172"/>
      <c r="H67" s="188"/>
    </row>
    <row r="68" spans="1:8" ht="31.5">
      <c r="A68" s="140" t="s">
        <v>762</v>
      </c>
      <c r="B68" s="141" t="s">
        <v>795</v>
      </c>
      <c r="C68" s="144">
        <v>61.63</v>
      </c>
      <c r="D68" s="188"/>
      <c r="E68" s="172">
        <v>66.54</v>
      </c>
      <c r="F68" s="188"/>
      <c r="G68" s="172"/>
      <c r="H68" s="188"/>
    </row>
    <row r="69" spans="1:8" ht="32.25" thickBot="1">
      <c r="A69" s="164" t="s">
        <v>796</v>
      </c>
      <c r="B69" s="151" t="s">
        <v>797</v>
      </c>
      <c r="C69" s="152">
        <v>7.44</v>
      </c>
      <c r="D69" s="190"/>
      <c r="E69" s="175"/>
      <c r="F69" s="190"/>
      <c r="G69" s="175"/>
      <c r="H69" s="190"/>
    </row>
    <row r="70" spans="1:8" ht="15.75">
      <c r="A70" s="191" t="s">
        <v>798</v>
      </c>
      <c r="B70" s="192" t="s">
        <v>799</v>
      </c>
      <c r="C70" s="193"/>
      <c r="D70" s="194"/>
      <c r="E70" s="193"/>
      <c r="F70" s="194"/>
      <c r="G70" s="193"/>
      <c r="H70" s="194"/>
    </row>
    <row r="71" spans="1:8" ht="15.75">
      <c r="A71" s="140" t="s">
        <v>748</v>
      </c>
      <c r="B71" s="195" t="s">
        <v>800</v>
      </c>
      <c r="C71" s="196"/>
      <c r="D71" s="188"/>
      <c r="E71" s="196"/>
      <c r="F71" s="188"/>
      <c r="G71" s="196"/>
      <c r="H71" s="188"/>
    </row>
    <row r="72" spans="1:8" ht="15.75">
      <c r="A72" s="140" t="s">
        <v>756</v>
      </c>
      <c r="B72" s="141" t="s">
        <v>801</v>
      </c>
      <c r="C72" s="196">
        <v>144.44</v>
      </c>
      <c r="D72" s="188"/>
      <c r="E72" s="196"/>
      <c r="F72" s="188"/>
      <c r="G72" s="196"/>
      <c r="H72" s="188"/>
    </row>
    <row r="73" spans="1:8" ht="16.5" thickBot="1">
      <c r="A73" s="164"/>
      <c r="B73" s="151" t="s">
        <v>802</v>
      </c>
      <c r="C73" s="197"/>
      <c r="D73" s="190"/>
      <c r="E73" s="197"/>
      <c r="F73" s="190"/>
      <c r="G73" s="197"/>
      <c r="H73" s="190"/>
    </row>
    <row r="74" spans="1:8" ht="15.75">
      <c r="A74" s="136" t="s">
        <v>803</v>
      </c>
      <c r="B74" s="137" t="s">
        <v>804</v>
      </c>
      <c r="C74" s="198"/>
      <c r="D74" s="187"/>
      <c r="E74" s="198"/>
      <c r="F74" s="187"/>
      <c r="G74" s="198"/>
      <c r="H74" s="187"/>
    </row>
    <row r="75" spans="1:8" ht="15.75">
      <c r="A75" s="140" t="s">
        <v>748</v>
      </c>
      <c r="B75" s="195" t="s">
        <v>805</v>
      </c>
      <c r="C75" s="196"/>
      <c r="D75" s="188"/>
      <c r="E75" s="196"/>
      <c r="F75" s="188"/>
      <c r="G75" s="196"/>
      <c r="H75" s="188"/>
    </row>
    <row r="76" spans="1:8" ht="15.75">
      <c r="A76" s="140" t="s">
        <v>756</v>
      </c>
      <c r="B76" s="141" t="s">
        <v>806</v>
      </c>
      <c r="C76" s="196"/>
      <c r="D76" s="188"/>
      <c r="E76" s="196"/>
      <c r="F76" s="188"/>
      <c r="G76" s="196"/>
      <c r="H76" s="188"/>
    </row>
    <row r="77" spans="1:8" ht="16.5" thickBot="1">
      <c r="A77" s="164"/>
      <c r="B77" s="151" t="s">
        <v>802</v>
      </c>
      <c r="C77" s="197"/>
      <c r="D77" s="190"/>
      <c r="E77" s="197"/>
      <c r="F77" s="190"/>
      <c r="G77" s="197"/>
      <c r="H77" s="190"/>
    </row>
    <row r="78" spans="1:8" ht="15.75">
      <c r="A78" s="136" t="s">
        <v>807</v>
      </c>
      <c r="B78" s="137" t="s">
        <v>808</v>
      </c>
      <c r="C78" s="198"/>
      <c r="D78" s="187"/>
      <c r="E78" s="198"/>
      <c r="F78" s="187"/>
      <c r="G78" s="198"/>
      <c r="H78" s="187"/>
    </row>
    <row r="79" spans="1:8" ht="15.75">
      <c r="A79" s="159"/>
      <c r="B79" s="141" t="s">
        <v>809</v>
      </c>
      <c r="C79" s="196"/>
      <c r="D79" s="188"/>
      <c r="E79" s="196"/>
      <c r="F79" s="188"/>
      <c r="G79" s="196"/>
      <c r="H79" s="188"/>
    </row>
    <row r="80" spans="1:8" ht="15.75">
      <c r="A80" s="140" t="s">
        <v>748</v>
      </c>
      <c r="B80" s="141" t="s">
        <v>810</v>
      </c>
      <c r="C80" s="196"/>
      <c r="D80" s="188"/>
      <c r="E80" s="196"/>
      <c r="F80" s="188"/>
      <c r="G80" s="196"/>
      <c r="H80" s="188"/>
    </row>
    <row r="81" spans="1:8" ht="15.75">
      <c r="A81" s="140" t="s">
        <v>726</v>
      </c>
      <c r="B81" s="141" t="s">
        <v>811</v>
      </c>
      <c r="C81" s="199"/>
      <c r="D81" s="188"/>
      <c r="E81" s="199"/>
      <c r="F81" s="188"/>
      <c r="G81" s="199"/>
      <c r="H81" s="188"/>
    </row>
    <row r="82" spans="1:8" ht="16.5" thickBot="1">
      <c r="A82" s="164" t="s">
        <v>756</v>
      </c>
      <c r="B82" s="151" t="s">
        <v>812</v>
      </c>
      <c r="C82" s="200"/>
      <c r="D82" s="190"/>
      <c r="E82" s="200"/>
      <c r="F82" s="190"/>
      <c r="G82" s="200"/>
      <c r="H82" s="190"/>
    </row>
    <row r="83" spans="1:8" ht="15.75">
      <c r="A83" s="136" t="s">
        <v>813</v>
      </c>
      <c r="B83" s="137" t="s">
        <v>814</v>
      </c>
      <c r="C83" s="201"/>
      <c r="D83" s="187"/>
      <c r="E83" s="201"/>
      <c r="F83" s="187"/>
      <c r="G83" s="201"/>
      <c r="H83" s="187"/>
    </row>
    <row r="84" spans="1:8" ht="15.75">
      <c r="A84" s="159"/>
      <c r="B84" s="141" t="s">
        <v>815</v>
      </c>
      <c r="C84" s="196"/>
      <c r="D84" s="188"/>
      <c r="E84" s="196"/>
      <c r="F84" s="188"/>
      <c r="G84" s="196"/>
      <c r="H84" s="188"/>
    </row>
    <row r="85" spans="1:8" ht="15.75">
      <c r="A85" s="140" t="s">
        <v>748</v>
      </c>
      <c r="B85" s="141" t="s">
        <v>816</v>
      </c>
      <c r="C85" s="199"/>
      <c r="D85" s="188"/>
      <c r="E85" s="199"/>
      <c r="F85" s="188"/>
      <c r="G85" s="199"/>
      <c r="H85" s="188"/>
    </row>
    <row r="86" spans="1:8" ht="15.75">
      <c r="A86" s="140" t="s">
        <v>726</v>
      </c>
      <c r="B86" s="141" t="s">
        <v>811</v>
      </c>
      <c r="C86" s="199"/>
      <c r="D86" s="188"/>
      <c r="E86" s="199"/>
      <c r="F86" s="188"/>
      <c r="G86" s="199"/>
      <c r="H86" s="188"/>
    </row>
    <row r="87" spans="1:8" ht="16.5" thickBot="1">
      <c r="A87" s="164" t="s">
        <v>756</v>
      </c>
      <c r="B87" s="151" t="s">
        <v>812</v>
      </c>
      <c r="C87" s="200"/>
      <c r="D87" s="202"/>
      <c r="E87" s="200"/>
      <c r="F87" s="202"/>
      <c r="G87" s="200"/>
      <c r="H87" s="202"/>
    </row>
    <row r="88" spans="1:8" ht="16.5" thickBot="1">
      <c r="A88" s="180" t="s">
        <v>817</v>
      </c>
      <c r="B88" s="181" t="s">
        <v>818</v>
      </c>
      <c r="C88" s="203"/>
      <c r="D88" s="204"/>
      <c r="E88" s="203"/>
      <c r="F88" s="204"/>
      <c r="G88" s="203"/>
      <c r="H88" s="204"/>
    </row>
    <row r="89" spans="1:8" ht="15.75">
      <c r="A89" s="191" t="s">
        <v>819</v>
      </c>
      <c r="B89" s="192" t="s">
        <v>820</v>
      </c>
      <c r="C89" s="193"/>
      <c r="D89" s="194"/>
      <c r="E89" s="193"/>
      <c r="F89" s="194"/>
      <c r="G89" s="193"/>
      <c r="H89" s="194"/>
    </row>
    <row r="90" spans="1:8" ht="15.75">
      <c r="A90" s="140" t="s">
        <v>748</v>
      </c>
      <c r="B90" s="141" t="s">
        <v>821</v>
      </c>
      <c r="C90" s="196"/>
      <c r="D90" s="188"/>
      <c r="E90" s="196"/>
      <c r="F90" s="188"/>
      <c r="G90" s="196"/>
      <c r="H90" s="188"/>
    </row>
    <row r="91" spans="1:8" ht="16.5" thickBot="1">
      <c r="A91" s="164" t="s">
        <v>756</v>
      </c>
      <c r="B91" s="151" t="s">
        <v>822</v>
      </c>
      <c r="C91" s="197"/>
      <c r="D91" s="190"/>
      <c r="E91" s="197"/>
      <c r="F91" s="190"/>
      <c r="G91" s="197"/>
      <c r="H91" s="190"/>
    </row>
    <row r="92" spans="1:8" ht="16.5" thickBot="1">
      <c r="A92" s="180" t="s">
        <v>823</v>
      </c>
      <c r="B92" s="181" t="s">
        <v>824</v>
      </c>
      <c r="C92" s="205"/>
      <c r="D92" s="204"/>
      <c r="E92" s="205"/>
      <c r="F92" s="204"/>
      <c r="G92" s="205"/>
      <c r="H92" s="204"/>
    </row>
    <row r="93" spans="1:8" ht="15.75">
      <c r="A93" s="136" t="s">
        <v>825</v>
      </c>
      <c r="B93" s="137" t="s">
        <v>826</v>
      </c>
      <c r="C93" s="198">
        <v>162.54</v>
      </c>
      <c r="D93" s="187">
        <f>D39+D68+D69+D80</f>
        <v>0</v>
      </c>
      <c r="E93" s="198">
        <f>E39+E68+E69+E80</f>
        <v>136.16000000000003</v>
      </c>
      <c r="F93" s="187">
        <f>F39+F68+F69+F80</f>
        <v>0</v>
      </c>
      <c r="G93" s="198">
        <f>G39+G68+G69+G80</f>
        <v>0</v>
      </c>
      <c r="H93" s="187">
        <f>H39+H68+H69+H80</f>
        <v>0</v>
      </c>
    </row>
    <row r="94" spans="1:256" ht="47.25">
      <c r="A94" s="140"/>
      <c r="B94" s="141" t="s">
        <v>827</v>
      </c>
      <c r="C94" s="196">
        <v>61.63</v>
      </c>
      <c r="D94" s="188"/>
      <c r="E94" s="206">
        <v>66.54</v>
      </c>
      <c r="F94" s="207"/>
      <c r="G94" s="206"/>
      <c r="H94" s="18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  <c r="CW94" s="208"/>
      <c r="CX94" s="208"/>
      <c r="CY94" s="208"/>
      <c r="CZ94" s="208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  <c r="EW94" s="208"/>
      <c r="EX94" s="208"/>
      <c r="EY94" s="208"/>
      <c r="EZ94" s="208"/>
      <c r="FA94" s="208"/>
      <c r="FB94" s="208"/>
      <c r="FC94" s="208"/>
      <c r="FD94" s="208"/>
      <c r="FE94" s="208"/>
      <c r="FF94" s="208"/>
      <c r="FG94" s="208"/>
      <c r="FH94" s="208"/>
      <c r="FI94" s="208"/>
      <c r="FJ94" s="208"/>
      <c r="FK94" s="208"/>
      <c r="FL94" s="208"/>
      <c r="FM94" s="208"/>
      <c r="FN94" s="208"/>
      <c r="FO94" s="208"/>
      <c r="FP94" s="208"/>
      <c r="FQ94" s="208"/>
      <c r="FR94" s="208"/>
      <c r="FS94" s="208"/>
      <c r="FT94" s="208"/>
      <c r="FU94" s="208"/>
      <c r="FV94" s="208"/>
      <c r="FW94" s="208"/>
      <c r="FX94" s="208"/>
      <c r="FY94" s="208"/>
      <c r="FZ94" s="208"/>
      <c r="GA94" s="208"/>
      <c r="GB94" s="208"/>
      <c r="GC94" s="208"/>
      <c r="GD94" s="208"/>
      <c r="GE94" s="208"/>
      <c r="GF94" s="208"/>
      <c r="GG94" s="208"/>
      <c r="GH94" s="208"/>
      <c r="GI94" s="208"/>
      <c r="GJ94" s="208"/>
      <c r="GK94" s="208"/>
      <c r="GL94" s="208"/>
      <c r="GM94" s="208"/>
      <c r="GN94" s="208"/>
      <c r="GO94" s="208"/>
      <c r="GP94" s="208"/>
      <c r="GQ94" s="208"/>
      <c r="GR94" s="208"/>
      <c r="GS94" s="208"/>
      <c r="GT94" s="208"/>
      <c r="GU94" s="208"/>
      <c r="GV94" s="208"/>
      <c r="GW94" s="208"/>
      <c r="GX94" s="208"/>
      <c r="GY94" s="208"/>
      <c r="GZ94" s="208"/>
      <c r="HA94" s="208"/>
      <c r="HB94" s="208"/>
      <c r="HC94" s="208"/>
      <c r="HD94" s="208"/>
      <c r="HE94" s="208"/>
      <c r="HF94" s="208"/>
      <c r="HG94" s="208"/>
      <c r="HH94" s="208"/>
      <c r="HI94" s="208"/>
      <c r="HJ94" s="208"/>
      <c r="HK94" s="208"/>
      <c r="HL94" s="208"/>
      <c r="HM94" s="208"/>
      <c r="HN94" s="208"/>
      <c r="HO94" s="208"/>
      <c r="HP94" s="208"/>
      <c r="HQ94" s="208"/>
      <c r="HR94" s="208"/>
      <c r="HS94" s="208"/>
      <c r="HT94" s="208"/>
      <c r="HU94" s="208"/>
      <c r="HV94" s="208"/>
      <c r="HW94" s="208"/>
      <c r="HX94" s="208"/>
      <c r="HY94" s="208"/>
      <c r="HZ94" s="208"/>
      <c r="IA94" s="208"/>
      <c r="IB94" s="208"/>
      <c r="IC94" s="208"/>
      <c r="ID94" s="208"/>
      <c r="IE94" s="208"/>
      <c r="IF94" s="208"/>
      <c r="IG94" s="208"/>
      <c r="IH94" s="208"/>
      <c r="II94" s="208"/>
      <c r="IJ94" s="208"/>
      <c r="IK94" s="208"/>
      <c r="IL94" s="208"/>
      <c r="IM94" s="208"/>
      <c r="IN94" s="208"/>
      <c r="IO94" s="208"/>
      <c r="IP94" s="208"/>
      <c r="IQ94" s="208"/>
      <c r="IR94" s="208"/>
      <c r="IS94" s="208"/>
      <c r="IT94" s="208"/>
      <c r="IU94" s="208"/>
      <c r="IV94" s="208"/>
    </row>
    <row r="95" spans="1:256" ht="31.5">
      <c r="A95" s="140"/>
      <c r="B95" s="209" t="s">
        <v>828</v>
      </c>
      <c r="C95" s="210">
        <v>109.27488</v>
      </c>
      <c r="D95" s="211"/>
      <c r="E95" s="212">
        <v>92.91557</v>
      </c>
      <c r="F95" s="207"/>
      <c r="G95" s="212"/>
      <c r="H95" s="18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8"/>
      <c r="FL95" s="208"/>
      <c r="FM95" s="208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08"/>
      <c r="GA95" s="208"/>
      <c r="GB95" s="208"/>
      <c r="GC95" s="208"/>
      <c r="GD95" s="208"/>
      <c r="GE95" s="208"/>
      <c r="GF95" s="208"/>
      <c r="GG95" s="208"/>
      <c r="GH95" s="208"/>
      <c r="GI95" s="208"/>
      <c r="GJ95" s="208"/>
      <c r="GK95" s="208"/>
      <c r="GL95" s="208"/>
      <c r="GM95" s="208"/>
      <c r="GN95" s="208"/>
      <c r="GO95" s="208"/>
      <c r="GP95" s="208"/>
      <c r="GQ95" s="208"/>
      <c r="GR95" s="208"/>
      <c r="GS95" s="208"/>
      <c r="GT95" s="208"/>
      <c r="GU95" s="208"/>
      <c r="GV95" s="208"/>
      <c r="GW95" s="208"/>
      <c r="GX95" s="208"/>
      <c r="GY95" s="208"/>
      <c r="GZ95" s="208"/>
      <c r="HA95" s="208"/>
      <c r="HB95" s="208"/>
      <c r="HC95" s="208"/>
      <c r="HD95" s="208"/>
      <c r="HE95" s="208"/>
      <c r="HF95" s="208"/>
      <c r="HG95" s="208"/>
      <c r="HH95" s="208"/>
      <c r="HI95" s="208"/>
      <c r="HJ95" s="208"/>
      <c r="HK95" s="208"/>
      <c r="HL95" s="208"/>
      <c r="HM95" s="208"/>
      <c r="HN95" s="208"/>
      <c r="HO95" s="208"/>
      <c r="HP95" s="208"/>
      <c r="HQ95" s="208"/>
      <c r="HR95" s="208"/>
      <c r="HS95" s="208"/>
      <c r="HT95" s="208"/>
      <c r="HU95" s="208"/>
      <c r="HV95" s="208"/>
      <c r="HW95" s="208"/>
      <c r="HX95" s="208"/>
      <c r="HY95" s="208"/>
      <c r="HZ95" s="208"/>
      <c r="IA95" s="208"/>
      <c r="IB95" s="208"/>
      <c r="IC95" s="208"/>
      <c r="ID95" s="208"/>
      <c r="IE95" s="208"/>
      <c r="IF95" s="208"/>
      <c r="IG95" s="208"/>
      <c r="IH95" s="208"/>
      <c r="II95" s="208"/>
      <c r="IJ95" s="208"/>
      <c r="IK95" s="208"/>
      <c r="IL95" s="208"/>
      <c r="IM95" s="208"/>
      <c r="IN95" s="208"/>
      <c r="IO95" s="208"/>
      <c r="IP95" s="208"/>
      <c r="IQ95" s="208"/>
      <c r="IR95" s="208"/>
      <c r="IS95" s="208"/>
      <c r="IT95" s="208"/>
      <c r="IU95" s="208"/>
      <c r="IV95" s="208"/>
    </row>
    <row r="96" spans="1:8" ht="16.5" thickBot="1">
      <c r="A96" s="213"/>
      <c r="B96" s="151" t="s">
        <v>811</v>
      </c>
      <c r="C96" s="200"/>
      <c r="D96" s="190"/>
      <c r="E96" s="214"/>
      <c r="F96" s="190"/>
      <c r="G96" s="214"/>
      <c r="H96" s="190"/>
    </row>
    <row r="97" spans="1:8" ht="48" thickBot="1">
      <c r="A97" s="180" t="s">
        <v>825</v>
      </c>
      <c r="B97" s="215" t="s">
        <v>829</v>
      </c>
      <c r="C97" s="203">
        <v>3187.97</v>
      </c>
      <c r="D97" s="216">
        <f>D19+D48+D72+D75+D78+D88+D91+D92</f>
        <v>0</v>
      </c>
      <c r="E97" s="203">
        <f>E19+E48+E72+E75+E78+E88+E91+E92</f>
        <v>3197.29</v>
      </c>
      <c r="F97" s="216">
        <f>F19+F48+F72+F75+F78+F88+F91+F92</f>
        <v>0</v>
      </c>
      <c r="G97" s="203">
        <f>G19+G48+G72+G75+G78+G88+G91+G92</f>
        <v>0</v>
      </c>
      <c r="H97" s="216">
        <f>H19+H48+H72+H75+H78+H88+H91+H92</f>
        <v>0</v>
      </c>
    </row>
    <row r="98" spans="1:8" ht="47.25">
      <c r="A98" s="136" t="s">
        <v>830</v>
      </c>
      <c r="B98" s="217" t="s">
        <v>831</v>
      </c>
      <c r="C98" s="198">
        <v>3187.97</v>
      </c>
      <c r="D98" s="218">
        <f>D31-D39+D52+D57+D67+D71+D76+D83+D90+D93</f>
        <v>0</v>
      </c>
      <c r="E98" s="198">
        <f>E31-E39+E52+E57+E67+E71+E76+E83+E90+E93</f>
        <v>3197.294999999999</v>
      </c>
      <c r="F98" s="218">
        <f>F31-F39+F52+F57+F67+F71+F76+F83+F90+F93</f>
        <v>0</v>
      </c>
      <c r="G98" s="198">
        <f>G31-G39+G52+G57+G67+G71+G76+G83+G90+G93</f>
        <v>0</v>
      </c>
      <c r="H98" s="218">
        <f>H31-H39+H52+H57+H67+H71+H76+H83+H90+H93</f>
        <v>0</v>
      </c>
    </row>
    <row r="99" spans="1:8" ht="32.25" thickBot="1">
      <c r="A99" s="219"/>
      <c r="B99" s="220" t="s">
        <v>832</v>
      </c>
      <c r="C99" s="200"/>
      <c r="D99" s="190">
        <f>D97-D98</f>
        <v>0</v>
      </c>
      <c r="E99" s="221">
        <f>E97-E98</f>
        <v>-0.004999999999199645</v>
      </c>
      <c r="F99" s="222">
        <f>F97-F98</f>
        <v>0</v>
      </c>
      <c r="G99" s="221">
        <f>G97-G98</f>
        <v>0</v>
      </c>
      <c r="H99" s="222">
        <f>H97-H98</f>
        <v>0</v>
      </c>
    </row>
    <row r="100" spans="1:8" ht="16.5" thickBot="1">
      <c r="A100" s="223"/>
      <c r="B100" s="224"/>
      <c r="C100" s="225"/>
      <c r="D100" s="226"/>
      <c r="E100" s="225"/>
      <c r="F100" s="226"/>
      <c r="G100" s="225"/>
      <c r="H100" s="227"/>
    </row>
    <row r="101" spans="1:8" ht="15.75">
      <c r="A101" s="228"/>
      <c r="B101" s="192" t="s">
        <v>833</v>
      </c>
      <c r="C101" s="229"/>
      <c r="D101" s="230"/>
      <c r="E101" s="229"/>
      <c r="F101" s="230"/>
      <c r="G101" s="229"/>
      <c r="H101" s="230"/>
    </row>
    <row r="102" spans="1:8" ht="15.75">
      <c r="A102" s="140" t="s">
        <v>748</v>
      </c>
      <c r="B102" s="141" t="s">
        <v>834</v>
      </c>
      <c r="C102" s="231">
        <v>264.57</v>
      </c>
      <c r="D102" s="232">
        <f>D39+D54+D57+D61</f>
        <v>0</v>
      </c>
      <c r="E102" s="231">
        <f>E39+E54+E57+E61</f>
        <v>240.68500000000057</v>
      </c>
      <c r="F102" s="232">
        <f>F39+F54+F57+F61</f>
        <v>0</v>
      </c>
      <c r="G102" s="231">
        <f>G39+G54+G57+G61</f>
        <v>0</v>
      </c>
      <c r="H102" s="232">
        <f>H39+H54+H57+H61</f>
        <v>0</v>
      </c>
    </row>
    <row r="103" spans="1:8" ht="15.75">
      <c r="A103" s="233" t="s">
        <v>835</v>
      </c>
      <c r="B103" s="147" t="s">
        <v>836</v>
      </c>
      <c r="C103" s="234"/>
      <c r="D103" s="235"/>
      <c r="E103" s="234"/>
      <c r="F103" s="235"/>
      <c r="G103" s="234"/>
      <c r="H103" s="235"/>
    </row>
    <row r="104" spans="1:8" ht="16.5" thickBot="1">
      <c r="A104" s="164" t="s">
        <v>837</v>
      </c>
      <c r="B104" s="151" t="s">
        <v>838</v>
      </c>
      <c r="C104" s="236"/>
      <c r="D104" s="237"/>
      <c r="E104" s="236"/>
      <c r="F104" s="237"/>
      <c r="G104" s="236"/>
      <c r="H104" s="237"/>
    </row>
    <row r="105" spans="1:8" ht="38.25">
      <c r="A105" s="238" t="s">
        <v>126</v>
      </c>
      <c r="B105" s="239" t="s">
        <v>839</v>
      </c>
      <c r="C105" s="240">
        <v>1389.59</v>
      </c>
      <c r="D105" s="241"/>
      <c r="E105" s="242">
        <v>1430.93</v>
      </c>
      <c r="F105" s="241"/>
      <c r="G105" s="242"/>
      <c r="H105" s="241"/>
    </row>
    <row r="106" spans="1:8" ht="15.75">
      <c r="A106" s="243"/>
      <c r="B106" s="244" t="s">
        <v>840</v>
      </c>
      <c r="C106" s="245">
        <v>1363.79</v>
      </c>
      <c r="D106" s="246">
        <f>C106</f>
        <v>1363.79</v>
      </c>
      <c r="E106" s="247">
        <f>C107</f>
        <v>1423.79</v>
      </c>
      <c r="F106" s="248">
        <f>E106</f>
        <v>1423.79</v>
      </c>
      <c r="G106" s="247">
        <f>E107</f>
        <v>1440.4</v>
      </c>
      <c r="H106" s="246">
        <f>G106</f>
        <v>1440.4</v>
      </c>
    </row>
    <row r="107" spans="1:8" ht="15.75">
      <c r="A107" s="243"/>
      <c r="B107" s="244" t="s">
        <v>841</v>
      </c>
      <c r="C107" s="245">
        <v>1423.79</v>
      </c>
      <c r="D107" s="246">
        <f>C107</f>
        <v>1423.79</v>
      </c>
      <c r="E107" s="247">
        <v>1440.4</v>
      </c>
      <c r="F107" s="248">
        <f>E107</f>
        <v>1440.4</v>
      </c>
      <c r="G107" s="247"/>
      <c r="H107" s="246">
        <f>G107</f>
        <v>0</v>
      </c>
    </row>
    <row r="108" spans="1:8" ht="38.25">
      <c r="A108" s="238" t="s">
        <v>842</v>
      </c>
      <c r="B108" s="239" t="s">
        <v>843</v>
      </c>
      <c r="C108" s="249">
        <v>1402.75</v>
      </c>
      <c r="D108" s="246"/>
      <c r="E108" s="242">
        <v>4972.25</v>
      </c>
      <c r="F108" s="248"/>
      <c r="G108" s="242">
        <v>4972.25</v>
      </c>
      <c r="H108" s="246"/>
    </row>
    <row r="109" spans="1:8" ht="15.75">
      <c r="A109" s="243"/>
      <c r="B109" s="244" t="s">
        <v>840</v>
      </c>
      <c r="C109" s="245">
        <v>1363.79</v>
      </c>
      <c r="D109" s="246">
        <f>C109</f>
        <v>1363.79</v>
      </c>
      <c r="E109" s="247">
        <v>1676.98</v>
      </c>
      <c r="F109" s="248">
        <f>E109</f>
        <v>1676.98</v>
      </c>
      <c r="G109" s="247"/>
      <c r="H109" s="246">
        <f>G109</f>
        <v>0</v>
      </c>
    </row>
    <row r="110" spans="1:8" ht="15.75">
      <c r="A110" s="243"/>
      <c r="B110" s="244" t="s">
        <v>841</v>
      </c>
      <c r="C110" s="245">
        <v>1454.39</v>
      </c>
      <c r="D110" s="246">
        <f>C110</f>
        <v>1454.39</v>
      </c>
      <c r="E110" s="247">
        <v>9337.05</v>
      </c>
      <c r="F110" s="248">
        <f>E110</f>
        <v>9337.05</v>
      </c>
      <c r="G110" s="247"/>
      <c r="H110" s="246">
        <f>G110</f>
        <v>0</v>
      </c>
    </row>
    <row r="111" spans="1:8" ht="25.5">
      <c r="A111" s="238" t="s">
        <v>131</v>
      </c>
      <c r="B111" s="239" t="s">
        <v>844</v>
      </c>
      <c r="C111" s="249">
        <v>417.26</v>
      </c>
      <c r="D111" s="246"/>
      <c r="E111" s="242">
        <v>607.34</v>
      </c>
      <c r="F111" s="248"/>
      <c r="G111" s="242">
        <v>607.34</v>
      </c>
      <c r="H111" s="246"/>
    </row>
    <row r="112" spans="1:8" ht="15.75">
      <c r="A112" s="250"/>
      <c r="B112" s="244" t="s">
        <v>840</v>
      </c>
      <c r="C112" s="245">
        <v>409.41</v>
      </c>
      <c r="D112" s="246">
        <f>C112</f>
        <v>409.41</v>
      </c>
      <c r="E112" s="247">
        <f>C113</f>
        <v>427.67</v>
      </c>
      <c r="F112" s="248">
        <f>E112</f>
        <v>427.67</v>
      </c>
      <c r="G112" s="247">
        <f>E113</f>
        <v>885.54</v>
      </c>
      <c r="H112" s="246">
        <f>G112</f>
        <v>885.54</v>
      </c>
    </row>
    <row r="113" spans="1:8" ht="15.75">
      <c r="A113" s="250"/>
      <c r="B113" s="244" t="s">
        <v>841</v>
      </c>
      <c r="C113" s="245">
        <v>427.67</v>
      </c>
      <c r="D113" s="246">
        <f>C113</f>
        <v>427.67</v>
      </c>
      <c r="E113" s="247">
        <v>885.54</v>
      </c>
      <c r="F113" s="248">
        <f>E113</f>
        <v>885.54</v>
      </c>
      <c r="G113" s="247"/>
      <c r="H113" s="246">
        <f>G113</f>
        <v>0</v>
      </c>
    </row>
    <row r="114" spans="1:8" ht="51">
      <c r="A114" s="251" t="s">
        <v>132</v>
      </c>
      <c r="B114" s="239" t="s">
        <v>845</v>
      </c>
      <c r="C114" s="249">
        <v>1389.45</v>
      </c>
      <c r="D114" s="246"/>
      <c r="E114" s="242">
        <v>1455.67</v>
      </c>
      <c r="F114" s="248"/>
      <c r="G114" s="242">
        <v>1455.67</v>
      </c>
      <c r="H114" s="246"/>
    </row>
    <row r="115" spans="1:8" ht="15.75">
      <c r="A115" s="250"/>
      <c r="B115" s="244" t="s">
        <v>840</v>
      </c>
      <c r="C115" s="245">
        <v>1363.79</v>
      </c>
      <c r="D115" s="246">
        <f>C115</f>
        <v>1363.79</v>
      </c>
      <c r="E115" s="247">
        <f>C116</f>
        <v>1423.47</v>
      </c>
      <c r="F115" s="248">
        <f>E115</f>
        <v>1423.47</v>
      </c>
      <c r="G115" s="247">
        <f>E116</f>
        <v>1505.53</v>
      </c>
      <c r="H115" s="246">
        <f>G115</f>
        <v>1505.53</v>
      </c>
    </row>
    <row r="116" spans="1:8" ht="15.75">
      <c r="A116" s="250"/>
      <c r="B116" s="244" t="s">
        <v>841</v>
      </c>
      <c r="C116" s="245">
        <v>1423.47</v>
      </c>
      <c r="D116" s="246">
        <f>C116</f>
        <v>1423.47</v>
      </c>
      <c r="E116" s="247">
        <v>1505.53</v>
      </c>
      <c r="F116" s="248">
        <f>E116</f>
        <v>1505.53</v>
      </c>
      <c r="G116" s="247"/>
      <c r="H116" s="246">
        <f>G116</f>
        <v>0</v>
      </c>
    </row>
    <row r="117" spans="1:8" ht="25.5">
      <c r="A117" s="251" t="s">
        <v>133</v>
      </c>
      <c r="B117" s="239" t="s">
        <v>846</v>
      </c>
      <c r="C117" s="249">
        <v>411.03</v>
      </c>
      <c r="D117" s="246"/>
      <c r="E117" s="242">
        <v>449.79</v>
      </c>
      <c r="F117" s="248"/>
      <c r="G117" s="242">
        <v>449.79</v>
      </c>
      <c r="H117" s="246"/>
    </row>
    <row r="118" spans="1:8" ht="15.75">
      <c r="A118" s="252"/>
      <c r="B118" s="244" t="s">
        <v>840</v>
      </c>
      <c r="C118" s="245">
        <v>673.68</v>
      </c>
      <c r="D118" s="246">
        <f>C118</f>
        <v>673.68</v>
      </c>
      <c r="E118" s="247">
        <f>C119</f>
        <v>436.63</v>
      </c>
      <c r="F118" s="248">
        <f>E118</f>
        <v>436.63</v>
      </c>
      <c r="G118" s="247">
        <f>E119</f>
        <v>470.36</v>
      </c>
      <c r="H118" s="246">
        <f>G118</f>
        <v>470.36</v>
      </c>
    </row>
    <row r="119" spans="1:8" ht="15.75">
      <c r="A119" s="252"/>
      <c r="B119" s="244" t="s">
        <v>841</v>
      </c>
      <c r="C119" s="245">
        <v>436.63</v>
      </c>
      <c r="D119" s="246">
        <f>C119</f>
        <v>436.63</v>
      </c>
      <c r="E119" s="247">
        <v>470.36</v>
      </c>
      <c r="F119" s="248">
        <f>E119</f>
        <v>470.36</v>
      </c>
      <c r="G119" s="247"/>
      <c r="H119" s="246">
        <f>G119</f>
        <v>0</v>
      </c>
    </row>
    <row r="120" spans="1:8" ht="25.5">
      <c r="A120" s="253" t="s">
        <v>847</v>
      </c>
      <c r="B120" s="239" t="s">
        <v>848</v>
      </c>
      <c r="C120" s="249">
        <v>368.79</v>
      </c>
      <c r="D120" s="246"/>
      <c r="E120" s="242">
        <v>418.67</v>
      </c>
      <c r="F120" s="248"/>
      <c r="G120" s="242">
        <v>418.67</v>
      </c>
      <c r="H120" s="246"/>
    </row>
    <row r="121" spans="1:8" ht="15.75">
      <c r="A121" s="254"/>
      <c r="B121" s="244" t="s">
        <v>840</v>
      </c>
      <c r="C121" s="255">
        <v>361.82</v>
      </c>
      <c r="D121" s="246">
        <f>C121</f>
        <v>361.82</v>
      </c>
      <c r="E121" s="256">
        <f>C122</f>
        <v>378.02</v>
      </c>
      <c r="F121" s="248">
        <f>E121</f>
        <v>378.02</v>
      </c>
      <c r="G121" s="256">
        <f>E122</f>
        <v>478.62</v>
      </c>
      <c r="H121" s="246">
        <f>G121</f>
        <v>478.62</v>
      </c>
    </row>
    <row r="122" spans="1:8" ht="15.75">
      <c r="A122" s="254"/>
      <c r="B122" s="244" t="s">
        <v>841</v>
      </c>
      <c r="C122" s="255">
        <v>378.02</v>
      </c>
      <c r="D122" s="246">
        <f>C122</f>
        <v>378.02</v>
      </c>
      <c r="E122" s="256">
        <v>478.62</v>
      </c>
      <c r="F122" s="248">
        <f>E122</f>
        <v>478.62</v>
      </c>
      <c r="G122" s="256"/>
      <c r="H122" s="246">
        <f>G122</f>
        <v>0</v>
      </c>
    </row>
    <row r="123" spans="1:8" ht="15.75">
      <c r="A123" s="254" t="s">
        <v>849</v>
      </c>
      <c r="B123" s="257" t="s">
        <v>850</v>
      </c>
      <c r="C123" s="258">
        <v>25.09</v>
      </c>
      <c r="D123" s="246"/>
      <c r="E123" s="259">
        <v>36.65</v>
      </c>
      <c r="F123" s="248"/>
      <c r="G123" s="259">
        <v>36.65</v>
      </c>
      <c r="H123" s="246"/>
    </row>
    <row r="124" spans="1:8" ht="15.75">
      <c r="A124" s="254"/>
      <c r="B124" s="244" t="s">
        <v>840</v>
      </c>
      <c r="C124" s="255">
        <v>23.52</v>
      </c>
      <c r="D124" s="246">
        <f>C124</f>
        <v>23.52</v>
      </c>
      <c r="E124" s="256">
        <f>C125</f>
        <v>27.16</v>
      </c>
      <c r="F124" s="248">
        <f>E124</f>
        <v>27.16</v>
      </c>
      <c r="G124" s="256">
        <f>E125</f>
        <v>47.21</v>
      </c>
      <c r="H124" s="246">
        <f>G124</f>
        <v>47.21</v>
      </c>
    </row>
    <row r="125" spans="1:8" ht="15.75">
      <c r="A125" s="254"/>
      <c r="B125" s="244" t="s">
        <v>841</v>
      </c>
      <c r="C125" s="255">
        <v>27.16</v>
      </c>
      <c r="D125" s="246">
        <f>C125</f>
        <v>27.16</v>
      </c>
      <c r="E125" s="256">
        <v>47.21</v>
      </c>
      <c r="F125" s="248">
        <f>E125</f>
        <v>47.21</v>
      </c>
      <c r="G125" s="256"/>
      <c r="H125" s="246">
        <f>G125</f>
        <v>0</v>
      </c>
    </row>
    <row r="126" spans="1:8" ht="25.5">
      <c r="A126" s="254" t="s">
        <v>851</v>
      </c>
      <c r="B126" s="257" t="s">
        <v>852</v>
      </c>
      <c r="C126" s="258">
        <v>531.73</v>
      </c>
      <c r="D126" s="246"/>
      <c r="E126" s="260"/>
      <c r="F126" s="248"/>
      <c r="G126" s="260"/>
      <c r="H126" s="246"/>
    </row>
    <row r="127" spans="1:8" ht="15.75">
      <c r="A127" s="243"/>
      <c r="B127" s="244" t="s">
        <v>840</v>
      </c>
      <c r="C127" s="245">
        <v>517.74</v>
      </c>
      <c r="D127" s="246">
        <f>C127</f>
        <v>517.74</v>
      </c>
      <c r="E127" s="261">
        <v>533.74</v>
      </c>
      <c r="F127" s="248">
        <f>E127</f>
        <v>533.74</v>
      </c>
      <c r="G127" s="261"/>
      <c r="H127" s="246">
        <f>G127</f>
        <v>0</v>
      </c>
    </row>
    <row r="128" spans="1:8" ht="15.75">
      <c r="A128" s="250"/>
      <c r="B128" s="262" t="s">
        <v>841</v>
      </c>
      <c r="C128" s="255">
        <v>545.59</v>
      </c>
      <c r="D128" s="263">
        <f>C128</f>
        <v>545.59</v>
      </c>
      <c r="E128" s="261">
        <v>571.42</v>
      </c>
      <c r="F128" s="248">
        <f>E128</f>
        <v>571.42</v>
      </c>
      <c r="G128" s="261"/>
      <c r="H128" s="246">
        <f>G128</f>
        <v>0</v>
      </c>
    </row>
    <row r="129" spans="1:8" ht="15.75">
      <c r="A129" s="254"/>
      <c r="B129" s="239" t="s">
        <v>853</v>
      </c>
      <c r="C129" s="249"/>
      <c r="D129" s="246"/>
      <c r="E129" s="264"/>
      <c r="F129" s="248"/>
      <c r="G129" s="264"/>
      <c r="H129" s="246"/>
    </row>
    <row r="130" spans="1:8" ht="15.75">
      <c r="A130" s="254"/>
      <c r="B130" s="265" t="s">
        <v>854</v>
      </c>
      <c r="C130" s="266"/>
      <c r="D130" s="267"/>
      <c r="E130" s="268"/>
      <c r="F130" s="248"/>
      <c r="G130" s="268"/>
      <c r="H130" s="246"/>
    </row>
    <row r="131" spans="1:8" ht="15.75">
      <c r="A131" s="243"/>
      <c r="B131" s="244" t="s">
        <v>840</v>
      </c>
      <c r="C131" s="245"/>
      <c r="D131" s="246"/>
      <c r="E131" s="269">
        <v>192766.33</v>
      </c>
      <c r="F131" s="248">
        <f>E131</f>
        <v>192766.33</v>
      </c>
      <c r="G131" s="269"/>
      <c r="H131" s="246">
        <f>G131</f>
        <v>0</v>
      </c>
    </row>
    <row r="132" spans="1:8" ht="15.75">
      <c r="A132" s="243"/>
      <c r="B132" s="244" t="s">
        <v>841</v>
      </c>
      <c r="C132" s="245"/>
      <c r="D132" s="246"/>
      <c r="E132" s="269">
        <v>196295.93</v>
      </c>
      <c r="F132" s="248">
        <f>E132</f>
        <v>196295.93</v>
      </c>
      <c r="G132" s="269"/>
      <c r="H132" s="246">
        <f>G132</f>
        <v>0</v>
      </c>
    </row>
    <row r="133" spans="1:8" ht="15.75">
      <c r="A133" s="243"/>
      <c r="B133" s="265" t="s">
        <v>855</v>
      </c>
      <c r="C133" s="266"/>
      <c r="D133" s="267"/>
      <c r="E133" s="268"/>
      <c r="F133" s="248"/>
      <c r="G133" s="268"/>
      <c r="H133" s="246"/>
    </row>
    <row r="134" spans="1:8" ht="15.75">
      <c r="A134" s="243"/>
      <c r="B134" s="244" t="s">
        <v>840</v>
      </c>
      <c r="C134" s="245"/>
      <c r="D134" s="246"/>
      <c r="E134" s="269">
        <v>159.09</v>
      </c>
      <c r="F134" s="248">
        <f>E134</f>
        <v>159.09</v>
      </c>
      <c r="G134" s="269"/>
      <c r="H134" s="246">
        <f>G134</f>
        <v>0</v>
      </c>
    </row>
    <row r="135" spans="1:8" ht="16.5" thickBot="1">
      <c r="A135" s="270"/>
      <c r="B135" s="271" t="s">
        <v>841</v>
      </c>
      <c r="C135" s="272"/>
      <c r="D135" s="273"/>
      <c r="E135" s="274">
        <v>198.4</v>
      </c>
      <c r="F135" s="275">
        <f>E135</f>
        <v>198.4</v>
      </c>
      <c r="G135" s="274"/>
      <c r="H135" s="273">
        <f>G135</f>
        <v>0</v>
      </c>
    </row>
    <row r="136" spans="1:8" ht="15.75">
      <c r="A136" s="276"/>
      <c r="B136" s="277"/>
      <c r="C136" s="278"/>
      <c r="D136" s="278"/>
      <c r="E136" s="278"/>
      <c r="F136" s="278"/>
      <c r="G136" s="278"/>
      <c r="H136" s="278"/>
    </row>
    <row r="137" spans="1:8" ht="15.75">
      <c r="A137" s="276"/>
      <c r="B137" s="277"/>
      <c r="C137" s="278"/>
      <c r="D137" s="278"/>
      <c r="E137" s="278"/>
      <c r="F137" s="278"/>
      <c r="G137" s="278"/>
      <c r="H137" s="278"/>
    </row>
    <row r="138" spans="1:8" ht="15.75">
      <c r="A138" s="276"/>
      <c r="B138" s="277"/>
      <c r="C138" s="278"/>
      <c r="D138" s="278"/>
      <c r="E138" s="278"/>
      <c r="F138" s="278"/>
      <c r="G138" s="278"/>
      <c r="H138" s="278"/>
    </row>
    <row r="139" spans="1:8" ht="15.75">
      <c r="A139" s="276"/>
      <c r="B139" s="277"/>
      <c r="C139" s="278"/>
      <c r="D139" s="278"/>
      <c r="E139" s="278"/>
      <c r="F139" s="278"/>
      <c r="G139" s="278"/>
      <c r="H139" s="278"/>
    </row>
    <row r="140" spans="1:6" ht="15.75">
      <c r="A140" s="279" t="s">
        <v>856</v>
      </c>
      <c r="B140" s="280"/>
      <c r="C140" s="281"/>
      <c r="D140" s="281"/>
      <c r="E140" s="281"/>
      <c r="F140" s="281"/>
    </row>
  </sheetData>
  <sheetProtection/>
  <mergeCells count="7">
    <mergeCell ref="A6:H6"/>
    <mergeCell ref="A9:B9"/>
    <mergeCell ref="A16:A17"/>
    <mergeCell ref="B16:B17"/>
    <mergeCell ref="C16:D16"/>
    <mergeCell ref="E16:F16"/>
    <mergeCell ref="G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7"/>
  <sheetViews>
    <sheetView zoomScale="166" zoomScaleNormal="166" zoomScaleSheetLayoutView="136" zoomScalePageLayoutView="0" workbookViewId="0" topLeftCell="A13">
      <pane xSplit="8" ySplit="7" topLeftCell="I20" activePane="bottomRight" state="frozen"/>
      <selection pane="topLeft" activeCell="A13" sqref="A13"/>
      <selection pane="topRight" activeCell="I13" sqref="I13"/>
      <selection pane="bottomLeft" activeCell="A20" sqref="A20"/>
      <selection pane="bottomRight" activeCell="N111" sqref="N111:N112"/>
    </sheetView>
  </sheetViews>
  <sheetFormatPr defaultColWidth="9.00390625" defaultRowHeight="12.75"/>
  <cols>
    <col min="1" max="1" width="1.37890625" style="4" customWidth="1"/>
    <col min="2" max="2" width="3.375" style="4" customWidth="1"/>
    <col min="3" max="3" width="11.375" style="4" customWidth="1"/>
    <col min="4" max="4" width="7.25390625" style="4" customWidth="1"/>
    <col min="5" max="5" width="14.00390625" style="4" customWidth="1"/>
    <col min="6" max="6" width="4.25390625" style="4" customWidth="1"/>
    <col min="7" max="7" width="4.625" style="4" hidden="1" customWidth="1"/>
    <col min="8" max="8" width="6.125" style="27" customWidth="1"/>
    <col min="9" max="9" width="7.875" style="27" customWidth="1"/>
    <col min="10" max="10" width="4.75390625" style="27" customWidth="1"/>
    <col min="11" max="11" width="5.875" style="28" customWidth="1"/>
    <col min="12" max="12" width="7.25390625" style="27" customWidth="1"/>
    <col min="13" max="13" width="4.75390625" style="27" customWidth="1"/>
    <col min="14" max="14" width="5.875" style="27" customWidth="1"/>
    <col min="15" max="15" width="5.125" style="27" customWidth="1"/>
    <col min="16" max="16" width="8.625" style="27" customWidth="1"/>
    <col min="17" max="17" width="9.625" style="27" customWidth="1"/>
    <col min="18" max="18" width="8.75390625" style="27" customWidth="1"/>
    <col min="19" max="19" width="9.25390625" style="27" customWidth="1"/>
    <col min="20" max="20" width="8.75390625" style="27" customWidth="1"/>
    <col min="21" max="21" width="9.25390625" style="27" customWidth="1"/>
    <col min="22" max="22" width="8.75390625" style="27" customWidth="1"/>
    <col min="23" max="23" width="5.75390625" style="27" customWidth="1"/>
    <col min="24" max="25" width="9.125" style="29" customWidth="1"/>
    <col min="26" max="16384" width="9.125" style="4" customWidth="1"/>
  </cols>
  <sheetData>
    <row r="1" spans="8:25" s="1" customFormat="1" ht="10.5"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5" t="s">
        <v>0</v>
      </c>
      <c r="X1" s="26"/>
      <c r="Y1" s="26"/>
    </row>
    <row r="2" spans="8:25" s="1" customFormat="1" ht="10.5">
      <c r="H2" s="23"/>
      <c r="I2" s="23"/>
      <c r="J2" s="23"/>
      <c r="K2" s="24"/>
      <c r="L2" s="23"/>
      <c r="M2" s="23"/>
      <c r="N2" s="23"/>
      <c r="O2" s="23"/>
      <c r="P2" s="23"/>
      <c r="Q2" s="23"/>
      <c r="R2" s="23"/>
      <c r="S2" s="23"/>
      <c r="T2" s="23"/>
      <c r="U2" s="23"/>
      <c r="V2" s="25"/>
      <c r="W2" s="25" t="s">
        <v>55</v>
      </c>
      <c r="X2" s="26"/>
      <c r="Y2" s="26"/>
    </row>
    <row r="3" spans="8:25" s="1" customFormat="1" ht="10.5"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5"/>
      <c r="W3" s="25" t="s">
        <v>56</v>
      </c>
      <c r="X3" s="26"/>
      <c r="Y3" s="26"/>
    </row>
    <row r="5" spans="8:25" s="7" customFormat="1" ht="12">
      <c r="H5" s="30" t="s">
        <v>57</v>
      </c>
      <c r="I5" s="31"/>
      <c r="J5" s="32"/>
      <c r="K5" s="33"/>
      <c r="L5" s="34" t="s">
        <v>58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6"/>
      <c r="Y5" s="36"/>
    </row>
    <row r="6" spans="8:25" s="1" customFormat="1" ht="10.5">
      <c r="H6" s="23"/>
      <c r="I6" s="23"/>
      <c r="J6" s="23"/>
      <c r="K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6"/>
      <c r="Y6" s="26"/>
    </row>
    <row r="7" spans="1:25" s="1" customFormat="1" ht="10.5">
      <c r="A7" s="8" t="s">
        <v>59</v>
      </c>
      <c r="B7" s="8"/>
      <c r="C7" s="8"/>
      <c r="D7" s="357"/>
      <c r="E7" s="357"/>
      <c r="F7" s="357"/>
      <c r="G7" s="8"/>
      <c r="H7" s="37"/>
      <c r="I7" s="37"/>
      <c r="J7" s="37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</row>
    <row r="8" spans="1:25" s="1" customFormat="1" ht="10.5">
      <c r="A8" s="8"/>
      <c r="B8" s="8"/>
      <c r="C8" s="8"/>
      <c r="D8" s="476" t="s">
        <v>699</v>
      </c>
      <c r="E8" s="476"/>
      <c r="F8" s="476"/>
      <c r="G8" s="8"/>
      <c r="H8" s="37"/>
      <c r="I8" s="37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26"/>
      <c r="Y8" s="26"/>
    </row>
    <row r="9" spans="1:25" s="1" customFormat="1" ht="10.5">
      <c r="A9" s="8"/>
      <c r="B9" s="8"/>
      <c r="D9" s="6" t="s">
        <v>675</v>
      </c>
      <c r="E9" s="357"/>
      <c r="F9" s="357"/>
      <c r="G9" s="8"/>
      <c r="H9" s="37"/>
      <c r="I9" s="37"/>
      <c r="J9" s="37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26"/>
      <c r="Y9" s="26"/>
    </row>
    <row r="10" spans="1:25" s="1" customFormat="1" ht="10.5">
      <c r="A10" s="8"/>
      <c r="B10" s="8"/>
      <c r="D10" s="8"/>
      <c r="E10" s="6" t="s">
        <v>360</v>
      </c>
      <c r="F10" s="14" t="s">
        <v>704</v>
      </c>
      <c r="G10" s="8" t="s">
        <v>361</v>
      </c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26"/>
      <c r="Y10" s="26"/>
    </row>
    <row r="11" spans="1:25" s="1" customFormat="1" ht="10.5">
      <c r="A11" s="8"/>
      <c r="B11" s="8"/>
      <c r="C11" s="8"/>
      <c r="D11" s="8"/>
      <c r="E11" s="8"/>
      <c r="F11" s="8"/>
      <c r="G11" s="8"/>
      <c r="H11" s="37"/>
      <c r="I11" s="37"/>
      <c r="J11" s="37"/>
      <c r="K11" s="38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26"/>
      <c r="Y11" s="26"/>
    </row>
    <row r="12" spans="1:25" s="1" customFormat="1" ht="10.5">
      <c r="A12" s="8" t="s">
        <v>60</v>
      </c>
      <c r="B12" s="8"/>
      <c r="C12" s="8"/>
      <c r="D12" s="8"/>
      <c r="E12" s="8"/>
      <c r="F12" s="8"/>
      <c r="G12" s="8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26"/>
      <c r="Y12" s="26"/>
    </row>
    <row r="13" spans="1:25" s="1" customFormat="1" ht="10.5">
      <c r="A13" s="8" t="s">
        <v>362</v>
      </c>
      <c r="B13" s="357"/>
      <c r="C13" s="357"/>
      <c r="D13" s="357"/>
      <c r="E13" s="357"/>
      <c r="F13" s="357"/>
      <c r="G13" s="12"/>
      <c r="H13" s="37"/>
      <c r="I13" s="37"/>
      <c r="J13" s="37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6"/>
      <c r="Y13" s="26"/>
    </row>
    <row r="14" spans="2:25" s="1" customFormat="1" ht="10.5">
      <c r="B14" s="477" t="s">
        <v>61</v>
      </c>
      <c r="C14" s="477"/>
      <c r="D14" s="477"/>
      <c r="E14" s="477"/>
      <c r="F14" s="477"/>
      <c r="G14" s="10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26"/>
      <c r="Y14" s="26"/>
    </row>
    <row r="15" spans="1:25" s="11" customFormat="1" ht="12" thickBot="1">
      <c r="A15" s="475" t="s">
        <v>359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39"/>
      <c r="Y15" s="39"/>
    </row>
    <row r="16" spans="1:25" s="2" customFormat="1" ht="9.75">
      <c r="A16" s="371" t="s">
        <v>7</v>
      </c>
      <c r="B16" s="367"/>
      <c r="C16" s="365" t="s">
        <v>8</v>
      </c>
      <c r="D16" s="366"/>
      <c r="E16" s="366"/>
      <c r="F16" s="366"/>
      <c r="G16" s="367"/>
      <c r="H16" s="361" t="s">
        <v>1</v>
      </c>
      <c r="I16" s="354">
        <v>2015</v>
      </c>
      <c r="J16" s="355"/>
      <c r="K16" s="355"/>
      <c r="L16" s="354">
        <v>2016</v>
      </c>
      <c r="M16" s="355"/>
      <c r="N16" s="356"/>
      <c r="O16" s="122">
        <v>2017</v>
      </c>
      <c r="P16" s="363">
        <v>2018</v>
      </c>
      <c r="Q16" s="364"/>
      <c r="R16" s="363">
        <v>2019</v>
      </c>
      <c r="S16" s="364"/>
      <c r="T16" s="373" t="s">
        <v>14</v>
      </c>
      <c r="U16" s="374"/>
      <c r="V16" s="373" t="s">
        <v>15</v>
      </c>
      <c r="W16" s="375"/>
      <c r="X16" s="40"/>
      <c r="Y16" s="40"/>
    </row>
    <row r="17" spans="1:25" s="2" customFormat="1" ht="68.25">
      <c r="A17" s="372"/>
      <c r="B17" s="370"/>
      <c r="C17" s="368"/>
      <c r="D17" s="369"/>
      <c r="E17" s="369"/>
      <c r="F17" s="369"/>
      <c r="G17" s="370"/>
      <c r="H17" s="362"/>
      <c r="I17" s="41" t="s">
        <v>2</v>
      </c>
      <c r="J17" s="42" t="s">
        <v>705</v>
      </c>
      <c r="K17" s="43" t="s">
        <v>706</v>
      </c>
      <c r="L17" s="41" t="s">
        <v>2</v>
      </c>
      <c r="M17" s="42" t="s">
        <v>705</v>
      </c>
      <c r="N17" s="44" t="s">
        <v>706</v>
      </c>
      <c r="O17" s="42" t="s">
        <v>3</v>
      </c>
      <c r="P17" s="45" t="s">
        <v>4</v>
      </c>
      <c r="Q17" s="45" t="s">
        <v>6</v>
      </c>
      <c r="R17" s="45" t="s">
        <v>4</v>
      </c>
      <c r="S17" s="45" t="s">
        <v>16</v>
      </c>
      <c r="T17" s="45" t="s">
        <v>4</v>
      </c>
      <c r="U17" s="45" t="s">
        <v>16</v>
      </c>
      <c r="V17" s="45" t="s">
        <v>4</v>
      </c>
      <c r="W17" s="46" t="s">
        <v>16</v>
      </c>
      <c r="X17" s="40"/>
      <c r="Y17" s="40"/>
    </row>
    <row r="18" spans="1:25" s="3" customFormat="1" ht="9" thickBot="1">
      <c r="A18" s="474">
        <v>1</v>
      </c>
      <c r="B18" s="378"/>
      <c r="C18" s="376">
        <v>2</v>
      </c>
      <c r="D18" s="377"/>
      <c r="E18" s="377"/>
      <c r="F18" s="377"/>
      <c r="G18" s="378"/>
      <c r="H18" s="47">
        <v>3</v>
      </c>
      <c r="I18" s="48">
        <v>4</v>
      </c>
      <c r="J18" s="49"/>
      <c r="K18" s="50"/>
      <c r="L18" s="48">
        <v>5</v>
      </c>
      <c r="M18" s="51"/>
      <c r="N18" s="47"/>
      <c r="O18" s="49">
        <v>6</v>
      </c>
      <c r="P18" s="51">
        <v>7</v>
      </c>
      <c r="Q18" s="51">
        <v>8</v>
      </c>
      <c r="R18" s="51">
        <v>9</v>
      </c>
      <c r="S18" s="51">
        <v>10</v>
      </c>
      <c r="T18" s="51">
        <v>11</v>
      </c>
      <c r="U18" s="51">
        <v>12</v>
      </c>
      <c r="V18" s="51">
        <v>13</v>
      </c>
      <c r="W18" s="47">
        <v>14</v>
      </c>
      <c r="X18" s="52"/>
      <c r="Y18" s="52"/>
    </row>
    <row r="19" spans="1:25" s="5" customFormat="1" ht="11.25" thickBot="1">
      <c r="A19" s="358" t="s">
        <v>54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53"/>
      <c r="Y19" s="53"/>
    </row>
    <row r="20" spans="1:25" s="22" customFormat="1" ht="8.25">
      <c r="A20" s="470" t="s">
        <v>31</v>
      </c>
      <c r="B20" s="471"/>
      <c r="C20" s="455" t="s">
        <v>51</v>
      </c>
      <c r="D20" s="456"/>
      <c r="E20" s="456"/>
      <c r="F20" s="456"/>
      <c r="G20" s="457"/>
      <c r="H20" s="54" t="s">
        <v>5</v>
      </c>
      <c r="I20" s="55">
        <f>I26+I28</f>
        <v>470.17814996</v>
      </c>
      <c r="J20" s="56">
        <f>I20/K20</f>
        <v>0.19014235202525387</v>
      </c>
      <c r="K20" s="57">
        <f>K25+K26+K27+K28+K34</f>
        <v>2472.76919083</v>
      </c>
      <c r="L20" s="55">
        <f>L26+L28</f>
        <v>451.64182763</v>
      </c>
      <c r="M20" s="56">
        <f>L20/N20</f>
        <v>0.17470704467432485</v>
      </c>
      <c r="N20" s="57">
        <f>N25+N26+N27+N28+N34</f>
        <v>2585.13804335661</v>
      </c>
      <c r="O20" s="56"/>
      <c r="P20" s="56"/>
      <c r="Q20" s="56"/>
      <c r="R20" s="56"/>
      <c r="S20" s="56"/>
      <c r="T20" s="56"/>
      <c r="U20" s="56"/>
      <c r="V20" s="56"/>
      <c r="W20" s="54"/>
      <c r="X20" s="58"/>
      <c r="Y20" s="58"/>
    </row>
    <row r="21" spans="1:25" s="15" customFormat="1" ht="8.25">
      <c r="A21" s="379" t="s">
        <v>17</v>
      </c>
      <c r="B21" s="380"/>
      <c r="C21" s="384" t="s">
        <v>52</v>
      </c>
      <c r="D21" s="385"/>
      <c r="E21" s="385"/>
      <c r="F21" s="385"/>
      <c r="G21" s="386"/>
      <c r="H21" s="59" t="s">
        <v>5</v>
      </c>
      <c r="I21" s="60"/>
      <c r="J21" s="61"/>
      <c r="K21" s="62"/>
      <c r="L21" s="61"/>
      <c r="M21" s="61"/>
      <c r="N21" s="62"/>
      <c r="O21" s="61"/>
      <c r="P21" s="61"/>
      <c r="Q21" s="61"/>
      <c r="R21" s="61"/>
      <c r="S21" s="61"/>
      <c r="T21" s="61"/>
      <c r="U21" s="61"/>
      <c r="V21" s="61"/>
      <c r="W21" s="59"/>
      <c r="X21" s="63"/>
      <c r="Y21" s="63"/>
    </row>
    <row r="22" spans="1:25" s="15" customFormat="1" ht="8.25">
      <c r="A22" s="379" t="s">
        <v>18</v>
      </c>
      <c r="B22" s="380"/>
      <c r="C22" s="384" t="s">
        <v>53</v>
      </c>
      <c r="D22" s="385"/>
      <c r="E22" s="385"/>
      <c r="F22" s="385"/>
      <c r="G22" s="386"/>
      <c r="H22" s="59" t="s">
        <v>5</v>
      </c>
      <c r="I22" s="60"/>
      <c r="J22" s="61"/>
      <c r="K22" s="62"/>
      <c r="L22" s="61"/>
      <c r="M22" s="61"/>
      <c r="N22" s="62"/>
      <c r="O22" s="61"/>
      <c r="P22" s="61"/>
      <c r="Q22" s="61"/>
      <c r="R22" s="61"/>
      <c r="S22" s="61"/>
      <c r="T22" s="61"/>
      <c r="U22" s="61"/>
      <c r="V22" s="61"/>
      <c r="W22" s="59"/>
      <c r="X22" s="63"/>
      <c r="Y22" s="63"/>
    </row>
    <row r="23" spans="1:25" s="15" customFormat="1" ht="8.25">
      <c r="A23" s="379" t="s">
        <v>19</v>
      </c>
      <c r="B23" s="380"/>
      <c r="C23" s="384" t="s">
        <v>62</v>
      </c>
      <c r="D23" s="385"/>
      <c r="E23" s="385"/>
      <c r="F23" s="385"/>
      <c r="G23" s="386"/>
      <c r="H23" s="59" t="s">
        <v>5</v>
      </c>
      <c r="I23" s="60"/>
      <c r="J23" s="61"/>
      <c r="K23" s="62"/>
      <c r="L23" s="61"/>
      <c r="M23" s="61"/>
      <c r="N23" s="62"/>
      <c r="O23" s="61"/>
      <c r="P23" s="61"/>
      <c r="Q23" s="61"/>
      <c r="R23" s="61"/>
      <c r="S23" s="61"/>
      <c r="T23" s="61"/>
      <c r="U23" s="61"/>
      <c r="V23" s="61"/>
      <c r="W23" s="59"/>
      <c r="X23" s="63"/>
      <c r="Y23" s="63"/>
    </row>
    <row r="24" spans="1:25" s="15" customFormat="1" ht="8.25">
      <c r="A24" s="379" t="s">
        <v>20</v>
      </c>
      <c r="B24" s="380"/>
      <c r="C24" s="384" t="s">
        <v>63</v>
      </c>
      <c r="D24" s="385"/>
      <c r="E24" s="385"/>
      <c r="F24" s="385"/>
      <c r="G24" s="386"/>
      <c r="H24" s="59" t="s">
        <v>5</v>
      </c>
      <c r="I24" s="60"/>
      <c r="J24" s="61"/>
      <c r="K24" s="62"/>
      <c r="L24" s="61"/>
      <c r="M24" s="61"/>
      <c r="N24" s="62"/>
      <c r="O24" s="61"/>
      <c r="P24" s="61"/>
      <c r="Q24" s="61"/>
      <c r="R24" s="61"/>
      <c r="S24" s="61"/>
      <c r="T24" s="61"/>
      <c r="U24" s="61"/>
      <c r="V24" s="61"/>
      <c r="W24" s="59"/>
      <c r="X24" s="63"/>
      <c r="Y24" s="63"/>
    </row>
    <row r="25" spans="1:25" s="15" customFormat="1" ht="8.25">
      <c r="A25" s="379" t="s">
        <v>21</v>
      </c>
      <c r="B25" s="380"/>
      <c r="C25" s="384" t="s">
        <v>64</v>
      </c>
      <c r="D25" s="385"/>
      <c r="E25" s="385"/>
      <c r="F25" s="385"/>
      <c r="G25" s="386"/>
      <c r="H25" s="59" t="s">
        <v>5</v>
      </c>
      <c r="I25" s="60"/>
      <c r="J25" s="61"/>
      <c r="K25" s="62">
        <v>1212.7753126599998</v>
      </c>
      <c r="L25" s="61"/>
      <c r="M25" s="61"/>
      <c r="N25" s="62">
        <v>1396.7966879100002</v>
      </c>
      <c r="O25" s="61"/>
      <c r="P25" s="61"/>
      <c r="Q25" s="61"/>
      <c r="R25" s="61"/>
      <c r="S25" s="61"/>
      <c r="T25" s="61"/>
      <c r="U25" s="61"/>
      <c r="V25" s="61"/>
      <c r="W25" s="59"/>
      <c r="X25" s="63"/>
      <c r="Y25" s="63"/>
    </row>
    <row r="26" spans="1:25" s="15" customFormat="1" ht="8.25">
      <c r="A26" s="379" t="s">
        <v>22</v>
      </c>
      <c r="B26" s="380"/>
      <c r="C26" s="384" t="s">
        <v>86</v>
      </c>
      <c r="D26" s="385"/>
      <c r="E26" s="385"/>
      <c r="F26" s="385"/>
      <c r="G26" s="386"/>
      <c r="H26" s="59" t="s">
        <v>5</v>
      </c>
      <c r="I26" s="60">
        <v>447.4311424</v>
      </c>
      <c r="J26" s="61"/>
      <c r="K26" s="62">
        <v>447.4311424</v>
      </c>
      <c r="L26" s="61">
        <v>441.58627632</v>
      </c>
      <c r="M26" s="61"/>
      <c r="N26" s="62">
        <v>441.58627632</v>
      </c>
      <c r="O26" s="61"/>
      <c r="P26" s="61"/>
      <c r="Q26" s="61"/>
      <c r="R26" s="61"/>
      <c r="S26" s="61"/>
      <c r="T26" s="61"/>
      <c r="U26" s="61"/>
      <c r="V26" s="61"/>
      <c r="W26" s="59"/>
      <c r="X26" s="63"/>
      <c r="Y26" s="63"/>
    </row>
    <row r="27" spans="1:25" s="15" customFormat="1" ht="8.25">
      <c r="A27" s="379" t="s">
        <v>23</v>
      </c>
      <c r="B27" s="380"/>
      <c r="C27" s="384" t="s">
        <v>87</v>
      </c>
      <c r="D27" s="385"/>
      <c r="E27" s="385"/>
      <c r="F27" s="385"/>
      <c r="G27" s="386"/>
      <c r="H27" s="59" t="s">
        <v>5</v>
      </c>
      <c r="I27" s="60"/>
      <c r="J27" s="61"/>
      <c r="K27" s="62">
        <v>773.70333846</v>
      </c>
      <c r="L27" s="61"/>
      <c r="M27" s="61"/>
      <c r="N27" s="62">
        <v>726.4435141499999</v>
      </c>
      <c r="O27" s="61"/>
      <c r="P27" s="61"/>
      <c r="Q27" s="61"/>
      <c r="R27" s="61"/>
      <c r="S27" s="61"/>
      <c r="T27" s="61"/>
      <c r="U27" s="61"/>
      <c r="V27" s="61"/>
      <c r="W27" s="59"/>
      <c r="X27" s="63"/>
      <c r="Y27" s="63"/>
    </row>
    <row r="28" spans="1:25" s="15" customFormat="1" ht="8.25">
      <c r="A28" s="379" t="s">
        <v>24</v>
      </c>
      <c r="B28" s="380"/>
      <c r="C28" s="384" t="s">
        <v>88</v>
      </c>
      <c r="D28" s="385"/>
      <c r="E28" s="385"/>
      <c r="F28" s="385"/>
      <c r="G28" s="386"/>
      <c r="H28" s="59" t="s">
        <v>5</v>
      </c>
      <c r="I28" s="60">
        <v>22.747007559999997</v>
      </c>
      <c r="J28" s="61"/>
      <c r="K28" s="62">
        <v>22.747007559999997</v>
      </c>
      <c r="L28" s="61">
        <v>10.055551309999998</v>
      </c>
      <c r="M28" s="61">
        <f>L28/N28</f>
        <v>0.8040138332594703</v>
      </c>
      <c r="N28" s="62">
        <v>12.506689429999998</v>
      </c>
      <c r="O28" s="61"/>
      <c r="P28" s="61"/>
      <c r="Q28" s="61"/>
      <c r="R28" s="61"/>
      <c r="S28" s="61"/>
      <c r="T28" s="61"/>
      <c r="U28" s="61"/>
      <c r="V28" s="61"/>
      <c r="W28" s="59"/>
      <c r="X28" s="63"/>
      <c r="Y28" s="63"/>
    </row>
    <row r="29" spans="1:25" s="15" customFormat="1" ht="8.25">
      <c r="A29" s="379" t="s">
        <v>25</v>
      </c>
      <c r="B29" s="380"/>
      <c r="C29" s="384" t="s">
        <v>89</v>
      </c>
      <c r="D29" s="385"/>
      <c r="E29" s="385"/>
      <c r="F29" s="385"/>
      <c r="G29" s="386"/>
      <c r="H29" s="59" t="s">
        <v>5</v>
      </c>
      <c r="I29" s="60"/>
      <c r="J29" s="61"/>
      <c r="K29" s="62"/>
      <c r="L29" s="61"/>
      <c r="M29" s="61"/>
      <c r="N29" s="62"/>
      <c r="O29" s="61"/>
      <c r="P29" s="61"/>
      <c r="Q29" s="61"/>
      <c r="R29" s="61"/>
      <c r="S29" s="61"/>
      <c r="T29" s="61"/>
      <c r="U29" s="61"/>
      <c r="V29" s="61"/>
      <c r="W29" s="59"/>
      <c r="X29" s="63"/>
      <c r="Y29" s="63"/>
    </row>
    <row r="30" spans="1:25" s="15" customFormat="1" ht="8.25">
      <c r="A30" s="379" t="s">
        <v>26</v>
      </c>
      <c r="B30" s="380"/>
      <c r="C30" s="384" t="s">
        <v>90</v>
      </c>
      <c r="D30" s="385"/>
      <c r="E30" s="385"/>
      <c r="F30" s="385"/>
      <c r="G30" s="386"/>
      <c r="H30" s="59" t="s">
        <v>5</v>
      </c>
      <c r="I30" s="60"/>
      <c r="J30" s="61"/>
      <c r="K30" s="62"/>
      <c r="L30" s="61"/>
      <c r="M30" s="61"/>
      <c r="N30" s="62"/>
      <c r="O30" s="61"/>
      <c r="P30" s="61"/>
      <c r="Q30" s="61"/>
      <c r="R30" s="61"/>
      <c r="S30" s="61"/>
      <c r="T30" s="61"/>
      <c r="U30" s="61"/>
      <c r="V30" s="61"/>
      <c r="W30" s="59"/>
      <c r="X30" s="63"/>
      <c r="Y30" s="63"/>
    </row>
    <row r="31" spans="1:25" s="15" customFormat="1" ht="8.25">
      <c r="A31" s="379" t="s">
        <v>27</v>
      </c>
      <c r="B31" s="380"/>
      <c r="C31" s="384" t="s">
        <v>91</v>
      </c>
      <c r="D31" s="385"/>
      <c r="E31" s="385"/>
      <c r="F31" s="385"/>
      <c r="G31" s="386"/>
      <c r="H31" s="59" t="s">
        <v>5</v>
      </c>
      <c r="I31" s="60"/>
      <c r="J31" s="61"/>
      <c r="K31" s="62"/>
      <c r="L31" s="61"/>
      <c r="M31" s="61"/>
      <c r="N31" s="62"/>
      <c r="O31" s="61"/>
      <c r="P31" s="61"/>
      <c r="Q31" s="61"/>
      <c r="R31" s="61"/>
      <c r="S31" s="61"/>
      <c r="T31" s="61"/>
      <c r="U31" s="61"/>
      <c r="V31" s="61"/>
      <c r="W31" s="59"/>
      <c r="X31" s="63"/>
      <c r="Y31" s="63"/>
    </row>
    <row r="32" spans="1:25" s="15" customFormat="1" ht="8.25">
      <c r="A32" s="379" t="s">
        <v>28</v>
      </c>
      <c r="B32" s="380"/>
      <c r="C32" s="381" t="s">
        <v>92</v>
      </c>
      <c r="D32" s="382"/>
      <c r="E32" s="382"/>
      <c r="F32" s="382"/>
      <c r="G32" s="383"/>
      <c r="H32" s="59" t="s">
        <v>5</v>
      </c>
      <c r="I32" s="60"/>
      <c r="J32" s="61"/>
      <c r="K32" s="62"/>
      <c r="L32" s="61"/>
      <c r="M32" s="61"/>
      <c r="N32" s="62"/>
      <c r="O32" s="61"/>
      <c r="P32" s="61"/>
      <c r="Q32" s="61"/>
      <c r="R32" s="61"/>
      <c r="S32" s="61"/>
      <c r="T32" s="61"/>
      <c r="U32" s="61"/>
      <c r="V32" s="61"/>
      <c r="W32" s="59"/>
      <c r="X32" s="63"/>
      <c r="Y32" s="63"/>
    </row>
    <row r="33" spans="1:25" s="15" customFormat="1" ht="8.25">
      <c r="A33" s="379" t="s">
        <v>29</v>
      </c>
      <c r="B33" s="380"/>
      <c r="C33" s="381" t="s">
        <v>93</v>
      </c>
      <c r="D33" s="382"/>
      <c r="E33" s="382"/>
      <c r="F33" s="382"/>
      <c r="G33" s="383"/>
      <c r="H33" s="59" t="s">
        <v>5</v>
      </c>
      <c r="I33" s="60"/>
      <c r="J33" s="61"/>
      <c r="K33" s="62"/>
      <c r="L33" s="61"/>
      <c r="M33" s="61"/>
      <c r="N33" s="62"/>
      <c r="O33" s="61"/>
      <c r="P33" s="61"/>
      <c r="Q33" s="61"/>
      <c r="R33" s="61"/>
      <c r="S33" s="61"/>
      <c r="T33" s="61"/>
      <c r="U33" s="61"/>
      <c r="V33" s="61"/>
      <c r="W33" s="59"/>
      <c r="X33" s="63"/>
      <c r="Y33" s="63"/>
    </row>
    <row r="34" spans="1:25" s="15" customFormat="1" ht="8.25">
      <c r="A34" s="379" t="s">
        <v>30</v>
      </c>
      <c r="B34" s="380"/>
      <c r="C34" s="384" t="s">
        <v>94</v>
      </c>
      <c r="D34" s="385"/>
      <c r="E34" s="385"/>
      <c r="F34" s="385"/>
      <c r="G34" s="386"/>
      <c r="H34" s="59" t="s">
        <v>5</v>
      </c>
      <c r="I34" s="60"/>
      <c r="J34" s="61"/>
      <c r="K34" s="62">
        <v>16.112389750000002</v>
      </c>
      <c r="L34" s="61"/>
      <c r="M34" s="61"/>
      <c r="N34" s="62">
        <v>7.8048755466101705</v>
      </c>
      <c r="O34" s="61"/>
      <c r="P34" s="61"/>
      <c r="Q34" s="61"/>
      <c r="R34" s="61"/>
      <c r="S34" s="61"/>
      <c r="T34" s="61"/>
      <c r="U34" s="61"/>
      <c r="V34" s="61"/>
      <c r="W34" s="59"/>
      <c r="X34" s="63"/>
      <c r="Y34" s="63"/>
    </row>
    <row r="35" spans="1:25" s="22" customFormat="1" ht="8.25">
      <c r="A35" s="466" t="s">
        <v>32</v>
      </c>
      <c r="B35" s="467"/>
      <c r="C35" s="449" t="s">
        <v>95</v>
      </c>
      <c r="D35" s="450"/>
      <c r="E35" s="450"/>
      <c r="F35" s="450"/>
      <c r="G35" s="451"/>
      <c r="H35" s="64" t="s">
        <v>5</v>
      </c>
      <c r="I35" s="65">
        <f>I41+I43</f>
        <v>394.33551314000005</v>
      </c>
      <c r="J35" s="66">
        <f>I35/K35</f>
        <v>0.15589248997145627</v>
      </c>
      <c r="K35" s="67">
        <f>K50+K59+K65+K66+K67+K70+K74</f>
        <v>2529.53502258</v>
      </c>
      <c r="L35" s="65">
        <f>L41+L43</f>
        <v>402.27958214000006</v>
      </c>
      <c r="M35" s="66">
        <f>L35/N35</f>
        <v>0.15662316019318648</v>
      </c>
      <c r="N35" s="67">
        <f>N50+N59+N65+N66+N67+N70+N74</f>
        <v>2568.4552759873395</v>
      </c>
      <c r="O35" s="66"/>
      <c r="P35" s="66"/>
      <c r="Q35" s="66"/>
      <c r="R35" s="66"/>
      <c r="S35" s="66"/>
      <c r="T35" s="66"/>
      <c r="U35" s="66"/>
      <c r="V35" s="66"/>
      <c r="W35" s="64"/>
      <c r="X35" s="58"/>
      <c r="Y35" s="58"/>
    </row>
    <row r="36" spans="1:25" s="15" customFormat="1" ht="8.25">
      <c r="A36" s="379" t="s">
        <v>34</v>
      </c>
      <c r="B36" s="380"/>
      <c r="C36" s="384" t="s">
        <v>52</v>
      </c>
      <c r="D36" s="385"/>
      <c r="E36" s="385"/>
      <c r="F36" s="385"/>
      <c r="G36" s="386"/>
      <c r="H36" s="59" t="s">
        <v>5</v>
      </c>
      <c r="I36" s="60"/>
      <c r="J36" s="61"/>
      <c r="K36" s="62"/>
      <c r="L36" s="61"/>
      <c r="M36" s="61"/>
      <c r="N36" s="62"/>
      <c r="O36" s="61"/>
      <c r="P36" s="61"/>
      <c r="Q36" s="61"/>
      <c r="R36" s="61"/>
      <c r="S36" s="61"/>
      <c r="T36" s="61"/>
      <c r="U36" s="61"/>
      <c r="V36" s="61"/>
      <c r="W36" s="59"/>
      <c r="X36" s="63"/>
      <c r="Y36" s="63"/>
    </row>
    <row r="37" spans="1:25" s="15" customFormat="1" ht="8.25">
      <c r="A37" s="379" t="s">
        <v>33</v>
      </c>
      <c r="B37" s="380"/>
      <c r="C37" s="381" t="s">
        <v>53</v>
      </c>
      <c r="D37" s="382"/>
      <c r="E37" s="382"/>
      <c r="F37" s="382"/>
      <c r="G37" s="383"/>
      <c r="H37" s="59" t="s">
        <v>5</v>
      </c>
      <c r="I37" s="60"/>
      <c r="J37" s="61"/>
      <c r="K37" s="62"/>
      <c r="L37" s="61"/>
      <c r="M37" s="61"/>
      <c r="N37" s="62"/>
      <c r="O37" s="61"/>
      <c r="P37" s="61"/>
      <c r="Q37" s="61"/>
      <c r="R37" s="61"/>
      <c r="S37" s="61"/>
      <c r="T37" s="61"/>
      <c r="U37" s="61"/>
      <c r="V37" s="61"/>
      <c r="W37" s="59"/>
      <c r="X37" s="63"/>
      <c r="Y37" s="63"/>
    </row>
    <row r="38" spans="1:25" s="15" customFormat="1" ht="8.25">
      <c r="A38" s="379" t="s">
        <v>35</v>
      </c>
      <c r="B38" s="380"/>
      <c r="C38" s="381" t="s">
        <v>62</v>
      </c>
      <c r="D38" s="382"/>
      <c r="E38" s="382"/>
      <c r="F38" s="382"/>
      <c r="G38" s="383"/>
      <c r="H38" s="59" t="s">
        <v>5</v>
      </c>
      <c r="I38" s="60"/>
      <c r="J38" s="61"/>
      <c r="K38" s="62"/>
      <c r="L38" s="61"/>
      <c r="M38" s="61"/>
      <c r="N38" s="62"/>
      <c r="O38" s="61"/>
      <c r="P38" s="61"/>
      <c r="Q38" s="61"/>
      <c r="R38" s="61"/>
      <c r="S38" s="61"/>
      <c r="T38" s="61"/>
      <c r="U38" s="61"/>
      <c r="V38" s="61"/>
      <c r="W38" s="59"/>
      <c r="X38" s="63"/>
      <c r="Y38" s="63"/>
    </row>
    <row r="39" spans="1:25" s="15" customFormat="1" ht="8.25">
      <c r="A39" s="379" t="s">
        <v>36</v>
      </c>
      <c r="B39" s="380"/>
      <c r="C39" s="381" t="s">
        <v>63</v>
      </c>
      <c r="D39" s="382"/>
      <c r="E39" s="382"/>
      <c r="F39" s="382"/>
      <c r="G39" s="383"/>
      <c r="H39" s="59" t="s">
        <v>5</v>
      </c>
      <c r="I39" s="60"/>
      <c r="J39" s="61"/>
      <c r="K39" s="62"/>
      <c r="L39" s="61"/>
      <c r="M39" s="61"/>
      <c r="N39" s="62"/>
      <c r="O39" s="61"/>
      <c r="P39" s="61"/>
      <c r="Q39" s="61"/>
      <c r="R39" s="61"/>
      <c r="S39" s="61"/>
      <c r="T39" s="61"/>
      <c r="U39" s="61"/>
      <c r="V39" s="61"/>
      <c r="W39" s="59"/>
      <c r="X39" s="63"/>
      <c r="Y39" s="63"/>
    </row>
    <row r="40" spans="1:25" s="15" customFormat="1" ht="8.25">
      <c r="A40" s="379" t="s">
        <v>37</v>
      </c>
      <c r="B40" s="380"/>
      <c r="C40" s="384" t="s">
        <v>64</v>
      </c>
      <c r="D40" s="385"/>
      <c r="E40" s="385"/>
      <c r="F40" s="385"/>
      <c r="G40" s="386"/>
      <c r="H40" s="59" t="s">
        <v>5</v>
      </c>
      <c r="I40" s="60"/>
      <c r="J40" s="61"/>
      <c r="K40" s="62">
        <v>1488.03441852</v>
      </c>
      <c r="L40" s="61"/>
      <c r="M40" s="61"/>
      <c r="N40" s="62">
        <v>1427.7404218899999</v>
      </c>
      <c r="O40" s="61"/>
      <c r="P40" s="61"/>
      <c r="Q40" s="61"/>
      <c r="R40" s="61"/>
      <c r="S40" s="61"/>
      <c r="T40" s="61"/>
      <c r="U40" s="61"/>
      <c r="V40" s="61"/>
      <c r="W40" s="59"/>
      <c r="X40" s="63"/>
      <c r="Y40" s="63"/>
    </row>
    <row r="41" spans="1:25" s="15" customFormat="1" ht="8.25">
      <c r="A41" s="379" t="s">
        <v>38</v>
      </c>
      <c r="B41" s="380"/>
      <c r="C41" s="384" t="s">
        <v>86</v>
      </c>
      <c r="D41" s="385"/>
      <c r="E41" s="385"/>
      <c r="F41" s="385"/>
      <c r="G41" s="386"/>
      <c r="H41" s="59" t="s">
        <v>5</v>
      </c>
      <c r="I41" s="60">
        <v>390.14176066000005</v>
      </c>
      <c r="J41" s="61"/>
      <c r="K41" s="62">
        <v>390.05646798</v>
      </c>
      <c r="L41" s="61">
        <v>393.59058837000003</v>
      </c>
      <c r="M41" s="61"/>
      <c r="N41" s="62">
        <v>393.59099941999995</v>
      </c>
      <c r="O41" s="61"/>
      <c r="P41" s="61"/>
      <c r="Q41" s="61"/>
      <c r="R41" s="61"/>
      <c r="S41" s="61"/>
      <c r="T41" s="61"/>
      <c r="U41" s="61"/>
      <c r="V41" s="61"/>
      <c r="W41" s="59"/>
      <c r="X41" s="63"/>
      <c r="Y41" s="63"/>
    </row>
    <row r="42" spans="1:25" s="15" customFormat="1" ht="8.25">
      <c r="A42" s="379" t="s">
        <v>39</v>
      </c>
      <c r="B42" s="380"/>
      <c r="C42" s="384" t="s">
        <v>87</v>
      </c>
      <c r="D42" s="385"/>
      <c r="E42" s="385"/>
      <c r="F42" s="385"/>
      <c r="G42" s="386"/>
      <c r="H42" s="59" t="s">
        <v>5</v>
      </c>
      <c r="I42" s="60"/>
      <c r="J42" s="61"/>
      <c r="K42" s="62">
        <v>572.5322847199999</v>
      </c>
      <c r="L42" s="61"/>
      <c r="M42" s="61"/>
      <c r="N42" s="62">
        <v>702.1354633273389</v>
      </c>
      <c r="O42" s="61"/>
      <c r="P42" s="61"/>
      <c r="Q42" s="61"/>
      <c r="R42" s="61"/>
      <c r="S42" s="61"/>
      <c r="T42" s="61"/>
      <c r="U42" s="61"/>
      <c r="V42" s="61"/>
      <c r="W42" s="59"/>
      <c r="X42" s="63"/>
      <c r="Y42" s="63"/>
    </row>
    <row r="43" spans="1:25" s="15" customFormat="1" ht="8.25">
      <c r="A43" s="379" t="s">
        <v>40</v>
      </c>
      <c r="B43" s="380"/>
      <c r="C43" s="384" t="s">
        <v>88</v>
      </c>
      <c r="D43" s="385"/>
      <c r="E43" s="385"/>
      <c r="F43" s="385"/>
      <c r="G43" s="386"/>
      <c r="H43" s="59" t="s">
        <v>5</v>
      </c>
      <c r="I43" s="60">
        <v>4.19375248</v>
      </c>
      <c r="J43" s="61"/>
      <c r="K43" s="62">
        <v>4.19375248</v>
      </c>
      <c r="L43" s="61">
        <v>8.688993770000002</v>
      </c>
      <c r="M43" s="61"/>
      <c r="N43" s="62">
        <v>9.013786190000001</v>
      </c>
      <c r="O43" s="61"/>
      <c r="P43" s="61"/>
      <c r="Q43" s="61"/>
      <c r="R43" s="61"/>
      <c r="S43" s="61"/>
      <c r="T43" s="61"/>
      <c r="U43" s="61"/>
      <c r="V43" s="61"/>
      <c r="W43" s="59"/>
      <c r="X43" s="63"/>
      <c r="Y43" s="63"/>
    </row>
    <row r="44" spans="1:25" s="15" customFormat="1" ht="8.25">
      <c r="A44" s="379" t="s">
        <v>41</v>
      </c>
      <c r="B44" s="380"/>
      <c r="C44" s="384" t="s">
        <v>89</v>
      </c>
      <c r="D44" s="385"/>
      <c r="E44" s="385"/>
      <c r="F44" s="385"/>
      <c r="G44" s="386"/>
      <c r="H44" s="59" t="s">
        <v>5</v>
      </c>
      <c r="I44" s="60"/>
      <c r="J44" s="61"/>
      <c r="K44" s="62"/>
      <c r="L44" s="61"/>
      <c r="M44" s="61"/>
      <c r="N44" s="62"/>
      <c r="O44" s="61"/>
      <c r="P44" s="61"/>
      <c r="Q44" s="61"/>
      <c r="R44" s="61"/>
      <c r="S44" s="61"/>
      <c r="T44" s="61"/>
      <c r="U44" s="61"/>
      <c r="V44" s="61"/>
      <c r="W44" s="59"/>
      <c r="X44" s="63"/>
      <c r="Y44" s="63"/>
    </row>
    <row r="45" spans="1:25" s="15" customFormat="1" ht="8.25">
      <c r="A45" s="379" t="s">
        <v>42</v>
      </c>
      <c r="B45" s="380"/>
      <c r="C45" s="384" t="s">
        <v>90</v>
      </c>
      <c r="D45" s="385"/>
      <c r="E45" s="385"/>
      <c r="F45" s="385"/>
      <c r="G45" s="386"/>
      <c r="H45" s="59" t="s">
        <v>5</v>
      </c>
      <c r="I45" s="60"/>
      <c r="J45" s="61"/>
      <c r="K45" s="62"/>
      <c r="L45" s="61"/>
      <c r="M45" s="61"/>
      <c r="N45" s="62"/>
      <c r="O45" s="61"/>
      <c r="P45" s="61"/>
      <c r="Q45" s="61"/>
      <c r="R45" s="61"/>
      <c r="S45" s="61"/>
      <c r="T45" s="61"/>
      <c r="U45" s="61"/>
      <c r="V45" s="61"/>
      <c r="W45" s="59"/>
      <c r="X45" s="63"/>
      <c r="Y45" s="63"/>
    </row>
    <row r="46" spans="1:25" s="15" customFormat="1" ht="8.25">
      <c r="A46" s="379" t="s">
        <v>43</v>
      </c>
      <c r="B46" s="380"/>
      <c r="C46" s="384" t="s">
        <v>91</v>
      </c>
      <c r="D46" s="385"/>
      <c r="E46" s="385"/>
      <c r="F46" s="385"/>
      <c r="G46" s="386"/>
      <c r="H46" s="59" t="s">
        <v>5</v>
      </c>
      <c r="I46" s="60"/>
      <c r="J46" s="61"/>
      <c r="K46" s="62"/>
      <c r="L46" s="61"/>
      <c r="M46" s="61"/>
      <c r="N46" s="62"/>
      <c r="O46" s="61"/>
      <c r="P46" s="61"/>
      <c r="Q46" s="61"/>
      <c r="R46" s="61"/>
      <c r="S46" s="61"/>
      <c r="T46" s="61"/>
      <c r="U46" s="61"/>
      <c r="V46" s="61"/>
      <c r="W46" s="59"/>
      <c r="X46" s="63"/>
      <c r="Y46" s="63"/>
    </row>
    <row r="47" spans="1:25" s="15" customFormat="1" ht="8.25">
      <c r="A47" s="379" t="s">
        <v>44</v>
      </c>
      <c r="B47" s="380"/>
      <c r="C47" s="381" t="s">
        <v>92</v>
      </c>
      <c r="D47" s="382"/>
      <c r="E47" s="382"/>
      <c r="F47" s="382"/>
      <c r="G47" s="383"/>
      <c r="H47" s="59" t="s">
        <v>5</v>
      </c>
      <c r="I47" s="60"/>
      <c r="J47" s="61"/>
      <c r="K47" s="62"/>
      <c r="L47" s="61"/>
      <c r="M47" s="61"/>
      <c r="N47" s="62"/>
      <c r="O47" s="61"/>
      <c r="P47" s="61"/>
      <c r="Q47" s="61"/>
      <c r="R47" s="61"/>
      <c r="S47" s="61"/>
      <c r="T47" s="61"/>
      <c r="U47" s="61"/>
      <c r="V47" s="61"/>
      <c r="W47" s="59"/>
      <c r="X47" s="63"/>
      <c r="Y47" s="63"/>
    </row>
    <row r="48" spans="1:25" s="15" customFormat="1" ht="8.25">
      <c r="A48" s="379" t="s">
        <v>45</v>
      </c>
      <c r="B48" s="380"/>
      <c r="C48" s="381" t="s">
        <v>93</v>
      </c>
      <c r="D48" s="382"/>
      <c r="E48" s="382"/>
      <c r="F48" s="382"/>
      <c r="G48" s="383"/>
      <c r="H48" s="59" t="s">
        <v>5</v>
      </c>
      <c r="I48" s="60"/>
      <c r="J48" s="61"/>
      <c r="K48" s="62"/>
      <c r="L48" s="61"/>
      <c r="M48" s="61"/>
      <c r="N48" s="62"/>
      <c r="O48" s="61"/>
      <c r="P48" s="61"/>
      <c r="Q48" s="61"/>
      <c r="R48" s="61"/>
      <c r="S48" s="61"/>
      <c r="T48" s="61"/>
      <c r="U48" s="61"/>
      <c r="V48" s="61"/>
      <c r="W48" s="59"/>
      <c r="X48" s="63"/>
      <c r="Y48" s="63"/>
    </row>
    <row r="49" spans="1:25" s="15" customFormat="1" ht="8.25">
      <c r="A49" s="379" t="s">
        <v>46</v>
      </c>
      <c r="B49" s="380"/>
      <c r="C49" s="384" t="s">
        <v>94</v>
      </c>
      <c r="D49" s="385"/>
      <c r="E49" s="385"/>
      <c r="F49" s="385"/>
      <c r="G49" s="386"/>
      <c r="H49" s="59" t="s">
        <v>5</v>
      </c>
      <c r="I49" s="60"/>
      <c r="J49" s="61"/>
      <c r="K49" s="62">
        <v>74.71809887999999</v>
      </c>
      <c r="L49" s="61"/>
      <c r="M49" s="61"/>
      <c r="N49" s="62">
        <v>35.97460516</v>
      </c>
      <c r="O49" s="61"/>
      <c r="P49" s="61"/>
      <c r="Q49" s="61"/>
      <c r="R49" s="61"/>
      <c r="S49" s="61"/>
      <c r="T49" s="61"/>
      <c r="U49" s="61"/>
      <c r="V49" s="61"/>
      <c r="W49" s="59"/>
      <c r="X49" s="63"/>
      <c r="Y49" s="63"/>
    </row>
    <row r="50" spans="1:25" s="21" customFormat="1" ht="9.75">
      <c r="A50" s="472" t="s">
        <v>47</v>
      </c>
      <c r="B50" s="473"/>
      <c r="C50" s="458" t="s">
        <v>96</v>
      </c>
      <c r="D50" s="459"/>
      <c r="E50" s="459"/>
      <c r="F50" s="459"/>
      <c r="G50" s="460"/>
      <c r="H50" s="68" t="s">
        <v>5</v>
      </c>
      <c r="I50" s="69">
        <f>I54+I57</f>
        <v>119.55892873999998</v>
      </c>
      <c r="J50" s="61">
        <f>I50/K50</f>
        <v>0.08138174300713284</v>
      </c>
      <c r="K50" s="70">
        <v>1469.1124117299998</v>
      </c>
      <c r="L50" s="69">
        <f>L54+L57</f>
        <v>135.17994377</v>
      </c>
      <c r="M50" s="61">
        <f>L50/N50</f>
        <v>0.08730218160764375</v>
      </c>
      <c r="N50" s="70">
        <f>N51+N54+N56+N57</f>
        <v>1548.4142696173392</v>
      </c>
      <c r="O50" s="71"/>
      <c r="P50" s="71"/>
      <c r="Q50" s="71"/>
      <c r="R50" s="71"/>
      <c r="S50" s="71"/>
      <c r="T50" s="71"/>
      <c r="U50" s="71"/>
      <c r="V50" s="71"/>
      <c r="W50" s="68"/>
      <c r="X50" s="72"/>
      <c r="Y50" s="72"/>
    </row>
    <row r="51" spans="1:25" s="15" customFormat="1" ht="8.25">
      <c r="A51" s="379" t="s">
        <v>33</v>
      </c>
      <c r="B51" s="380"/>
      <c r="C51" s="381" t="s">
        <v>97</v>
      </c>
      <c r="D51" s="382"/>
      <c r="E51" s="382"/>
      <c r="F51" s="382"/>
      <c r="G51" s="383"/>
      <c r="H51" s="59" t="s">
        <v>5</v>
      </c>
      <c r="I51" s="60"/>
      <c r="J51" s="61"/>
      <c r="K51" s="62">
        <f>1009.3319014896-K56</f>
        <v>869.51429973</v>
      </c>
      <c r="L51" s="61"/>
      <c r="M51" s="61"/>
      <c r="N51" s="62">
        <v>934.3320317800001</v>
      </c>
      <c r="O51" s="61"/>
      <c r="P51" s="61"/>
      <c r="Q51" s="61"/>
      <c r="R51" s="61"/>
      <c r="S51" s="61"/>
      <c r="T51" s="61"/>
      <c r="U51" s="61"/>
      <c r="V51" s="61"/>
      <c r="W51" s="59"/>
      <c r="X51" s="63"/>
      <c r="Y51" s="63"/>
    </row>
    <row r="52" spans="1:25" s="15" customFormat="1" ht="8.25">
      <c r="A52" s="379" t="s">
        <v>35</v>
      </c>
      <c r="B52" s="380"/>
      <c r="C52" s="381" t="s">
        <v>98</v>
      </c>
      <c r="D52" s="382"/>
      <c r="E52" s="382"/>
      <c r="F52" s="382"/>
      <c r="G52" s="383"/>
      <c r="H52" s="59" t="s">
        <v>5</v>
      </c>
      <c r="I52" s="60"/>
      <c r="J52" s="61"/>
      <c r="K52" s="62"/>
      <c r="L52" s="61"/>
      <c r="M52" s="61"/>
      <c r="N52" s="62"/>
      <c r="O52" s="61"/>
      <c r="P52" s="61"/>
      <c r="Q52" s="61"/>
      <c r="R52" s="61"/>
      <c r="S52" s="61"/>
      <c r="T52" s="61"/>
      <c r="U52" s="61"/>
      <c r="V52" s="61"/>
      <c r="W52" s="59"/>
      <c r="X52" s="63"/>
      <c r="Y52" s="63"/>
    </row>
    <row r="53" spans="1:25" s="15" customFormat="1" ht="8.25">
      <c r="A53" s="379" t="s">
        <v>48</v>
      </c>
      <c r="B53" s="380"/>
      <c r="C53" s="387" t="s">
        <v>99</v>
      </c>
      <c r="D53" s="388"/>
      <c r="E53" s="388"/>
      <c r="F53" s="388"/>
      <c r="G53" s="389"/>
      <c r="H53" s="59" t="s">
        <v>5</v>
      </c>
      <c r="I53" s="60"/>
      <c r="J53" s="61"/>
      <c r="K53" s="62"/>
      <c r="L53" s="61"/>
      <c r="M53" s="61"/>
      <c r="N53" s="62"/>
      <c r="O53" s="61"/>
      <c r="P53" s="61"/>
      <c r="Q53" s="61"/>
      <c r="R53" s="61"/>
      <c r="S53" s="61"/>
      <c r="T53" s="61"/>
      <c r="U53" s="61"/>
      <c r="V53" s="61"/>
      <c r="W53" s="59"/>
      <c r="X53" s="63"/>
      <c r="Y53" s="63"/>
    </row>
    <row r="54" spans="1:25" s="15" customFormat="1" ht="8.25">
      <c r="A54" s="379" t="s">
        <v>50</v>
      </c>
      <c r="B54" s="380"/>
      <c r="C54" s="461" t="s">
        <v>100</v>
      </c>
      <c r="D54" s="462"/>
      <c r="E54" s="462"/>
      <c r="F54" s="462"/>
      <c r="G54" s="463"/>
      <c r="H54" s="59" t="s">
        <v>5</v>
      </c>
      <c r="I54" s="60">
        <v>112.77559638999999</v>
      </c>
      <c r="J54" s="61">
        <f>I54/K54</f>
        <v>0.26483678407098704</v>
      </c>
      <c r="K54" s="62">
        <v>425.8305612099999</v>
      </c>
      <c r="L54" s="61">
        <v>129.2305443</v>
      </c>
      <c r="M54" s="61">
        <f>L54/N54</f>
        <v>0.2387736017688627</v>
      </c>
      <c r="N54" s="62">
        <v>541.2262634673391</v>
      </c>
      <c r="O54" s="61"/>
      <c r="P54" s="61"/>
      <c r="Q54" s="61"/>
      <c r="R54" s="61"/>
      <c r="S54" s="61"/>
      <c r="T54" s="61"/>
      <c r="U54" s="61"/>
      <c r="V54" s="61"/>
      <c r="W54" s="59"/>
      <c r="X54" s="63"/>
      <c r="Y54" s="63"/>
    </row>
    <row r="55" spans="1:25" s="15" customFormat="1" ht="8.25">
      <c r="A55" s="379" t="s">
        <v>65</v>
      </c>
      <c r="B55" s="380"/>
      <c r="C55" s="423" t="s">
        <v>101</v>
      </c>
      <c r="D55" s="424"/>
      <c r="E55" s="424"/>
      <c r="F55" s="424"/>
      <c r="G55" s="425"/>
      <c r="H55" s="59" t="s">
        <v>5</v>
      </c>
      <c r="I55" s="60"/>
      <c r="J55" s="61"/>
      <c r="K55" s="62"/>
      <c r="L55" s="61"/>
      <c r="M55" s="61"/>
      <c r="N55" s="62"/>
      <c r="O55" s="61"/>
      <c r="P55" s="61"/>
      <c r="Q55" s="61"/>
      <c r="R55" s="61"/>
      <c r="S55" s="61"/>
      <c r="T55" s="61"/>
      <c r="U55" s="61"/>
      <c r="V55" s="61"/>
      <c r="W55" s="59"/>
      <c r="X55" s="63"/>
      <c r="Y55" s="63"/>
    </row>
    <row r="56" spans="1:25" s="15" customFormat="1" ht="8.25">
      <c r="A56" s="379" t="s">
        <v>49</v>
      </c>
      <c r="B56" s="380"/>
      <c r="C56" s="387" t="s">
        <v>102</v>
      </c>
      <c r="D56" s="388"/>
      <c r="E56" s="388"/>
      <c r="F56" s="388"/>
      <c r="G56" s="389"/>
      <c r="H56" s="59" t="s">
        <v>5</v>
      </c>
      <c r="I56" s="60"/>
      <c r="J56" s="61"/>
      <c r="K56" s="62">
        <f>139817.6017596/1000</f>
        <v>139.8176017596</v>
      </c>
      <c r="L56" s="61"/>
      <c r="M56" s="61"/>
      <c r="N56" s="62">
        <v>42.95269789</v>
      </c>
      <c r="O56" s="61"/>
      <c r="P56" s="61"/>
      <c r="Q56" s="61"/>
      <c r="R56" s="61"/>
      <c r="S56" s="61"/>
      <c r="T56" s="61"/>
      <c r="U56" s="61"/>
      <c r="V56" s="61"/>
      <c r="W56" s="59"/>
      <c r="X56" s="63"/>
      <c r="Y56" s="63"/>
    </row>
    <row r="57" spans="1:25" s="15" customFormat="1" ht="8.25">
      <c r="A57" s="379" t="s">
        <v>36</v>
      </c>
      <c r="B57" s="380"/>
      <c r="C57" s="381" t="s">
        <v>103</v>
      </c>
      <c r="D57" s="382"/>
      <c r="E57" s="382"/>
      <c r="F57" s="382"/>
      <c r="G57" s="383"/>
      <c r="H57" s="59" t="s">
        <v>5</v>
      </c>
      <c r="I57" s="60">
        <v>6.78333235</v>
      </c>
      <c r="J57" s="61">
        <f>I57/K57</f>
        <v>0.1998039523531681</v>
      </c>
      <c r="K57" s="62">
        <v>33.949940780000006</v>
      </c>
      <c r="L57" s="61">
        <v>5.94939947</v>
      </c>
      <c r="M57" s="61">
        <f>L57/N57</f>
        <v>0.1989547691865504</v>
      </c>
      <c r="N57" s="62">
        <v>29.903276479999995</v>
      </c>
      <c r="O57" s="61"/>
      <c r="P57" s="61"/>
      <c r="Q57" s="61"/>
      <c r="R57" s="61"/>
      <c r="S57" s="61"/>
      <c r="T57" s="61"/>
      <c r="U57" s="61"/>
      <c r="V57" s="61"/>
      <c r="W57" s="59"/>
      <c r="X57" s="63"/>
      <c r="Y57" s="63"/>
    </row>
    <row r="58" spans="1:25" s="15" customFormat="1" ht="8.25">
      <c r="A58" s="379" t="s">
        <v>66</v>
      </c>
      <c r="B58" s="380"/>
      <c r="C58" s="381" t="s">
        <v>104</v>
      </c>
      <c r="D58" s="382"/>
      <c r="E58" s="382"/>
      <c r="F58" s="382"/>
      <c r="G58" s="383"/>
      <c r="H58" s="59" t="s">
        <v>5</v>
      </c>
      <c r="I58" s="60"/>
      <c r="J58" s="61"/>
      <c r="K58" s="62"/>
      <c r="L58" s="61"/>
      <c r="M58" s="61"/>
      <c r="N58" s="62"/>
      <c r="O58" s="61"/>
      <c r="P58" s="61"/>
      <c r="Q58" s="61"/>
      <c r="R58" s="61"/>
      <c r="S58" s="61"/>
      <c r="T58" s="61"/>
      <c r="U58" s="61"/>
      <c r="V58" s="61"/>
      <c r="W58" s="59"/>
      <c r="X58" s="63"/>
      <c r="Y58" s="63"/>
    </row>
    <row r="59" spans="1:25" s="21" customFormat="1" ht="9.75">
      <c r="A59" s="472" t="s">
        <v>67</v>
      </c>
      <c r="B59" s="473"/>
      <c r="C59" s="458" t="s">
        <v>105</v>
      </c>
      <c r="D59" s="459"/>
      <c r="E59" s="459"/>
      <c r="F59" s="459"/>
      <c r="G59" s="460"/>
      <c r="H59" s="68" t="s">
        <v>5</v>
      </c>
      <c r="I59" s="69">
        <f>I61+I64</f>
        <v>4.724751940000015</v>
      </c>
      <c r="J59" s="61">
        <f>I59/K59</f>
        <v>0.19045070262103728</v>
      </c>
      <c r="K59" s="70">
        <f>K64+K63+K62+K61+K60</f>
        <v>24.808267310000026</v>
      </c>
      <c r="L59" s="69">
        <f>L61+L64</f>
        <v>3.4259007100000005</v>
      </c>
      <c r="M59" s="61">
        <f>L59/N59</f>
        <v>0.19216769877632</v>
      </c>
      <c r="N59" s="70">
        <f>N64+N63+N62+N61+N60</f>
        <v>17.827661630000012</v>
      </c>
      <c r="O59" s="71"/>
      <c r="P59" s="71"/>
      <c r="Q59" s="71"/>
      <c r="R59" s="71"/>
      <c r="S59" s="71"/>
      <c r="T59" s="71"/>
      <c r="U59" s="71"/>
      <c r="V59" s="71"/>
      <c r="W59" s="68"/>
      <c r="X59" s="72"/>
      <c r="Y59" s="72"/>
    </row>
    <row r="60" spans="1:25" s="15" customFormat="1" ht="8.25">
      <c r="A60" s="379" t="s">
        <v>68</v>
      </c>
      <c r="B60" s="380"/>
      <c r="C60" s="381" t="s">
        <v>106</v>
      </c>
      <c r="D60" s="382"/>
      <c r="E60" s="382"/>
      <c r="F60" s="382"/>
      <c r="G60" s="383"/>
      <c r="H60" s="59" t="s">
        <v>5</v>
      </c>
      <c r="I60" s="60"/>
      <c r="J60" s="61"/>
      <c r="K60" s="62"/>
      <c r="L60" s="61"/>
      <c r="M60" s="61"/>
      <c r="N60" s="62"/>
      <c r="O60" s="61"/>
      <c r="P60" s="61"/>
      <c r="Q60" s="61"/>
      <c r="R60" s="61"/>
      <c r="S60" s="61"/>
      <c r="T60" s="61"/>
      <c r="U60" s="61"/>
      <c r="V60" s="61"/>
      <c r="W60" s="59"/>
      <c r="X60" s="63"/>
      <c r="Y60" s="63"/>
    </row>
    <row r="61" spans="1:25" s="15" customFormat="1" ht="8.25">
      <c r="A61" s="379" t="s">
        <v>69</v>
      </c>
      <c r="B61" s="380"/>
      <c r="C61" s="381" t="s">
        <v>107</v>
      </c>
      <c r="D61" s="382"/>
      <c r="E61" s="382"/>
      <c r="F61" s="382"/>
      <c r="G61" s="383"/>
      <c r="H61" s="59" t="s">
        <v>5</v>
      </c>
      <c r="I61" s="60"/>
      <c r="J61" s="61"/>
      <c r="K61" s="62"/>
      <c r="L61" s="61"/>
      <c r="M61" s="61"/>
      <c r="N61" s="62"/>
      <c r="O61" s="61"/>
      <c r="P61" s="61"/>
      <c r="Q61" s="61"/>
      <c r="R61" s="61"/>
      <c r="S61" s="61"/>
      <c r="T61" s="61"/>
      <c r="U61" s="61"/>
      <c r="V61" s="61"/>
      <c r="W61" s="59"/>
      <c r="X61" s="63"/>
      <c r="Y61" s="63"/>
    </row>
    <row r="62" spans="1:25" s="15" customFormat="1" ht="8.25">
      <c r="A62" s="379" t="s">
        <v>70</v>
      </c>
      <c r="B62" s="380"/>
      <c r="C62" s="381" t="s">
        <v>108</v>
      </c>
      <c r="D62" s="382"/>
      <c r="E62" s="382"/>
      <c r="F62" s="382"/>
      <c r="G62" s="383"/>
      <c r="H62" s="59" t="s">
        <v>5</v>
      </c>
      <c r="I62" s="60"/>
      <c r="J62" s="61"/>
      <c r="K62" s="62"/>
      <c r="L62" s="61"/>
      <c r="M62" s="61"/>
      <c r="N62" s="62"/>
      <c r="O62" s="61"/>
      <c r="P62" s="61"/>
      <c r="Q62" s="61"/>
      <c r="R62" s="61"/>
      <c r="S62" s="61"/>
      <c r="T62" s="61"/>
      <c r="U62" s="61"/>
      <c r="V62" s="61"/>
      <c r="W62" s="59"/>
      <c r="X62" s="63"/>
      <c r="Y62" s="63"/>
    </row>
    <row r="63" spans="1:25" s="15" customFormat="1" ht="8.25">
      <c r="A63" s="379" t="s">
        <v>71</v>
      </c>
      <c r="B63" s="380"/>
      <c r="C63" s="381" t="s">
        <v>109</v>
      </c>
      <c r="D63" s="382"/>
      <c r="E63" s="382"/>
      <c r="F63" s="382"/>
      <c r="G63" s="383"/>
      <c r="H63" s="59" t="s">
        <v>5</v>
      </c>
      <c r="I63" s="60"/>
      <c r="J63" s="61"/>
      <c r="K63" s="62"/>
      <c r="L63" s="61"/>
      <c r="M63" s="61"/>
      <c r="N63" s="62"/>
      <c r="O63" s="61"/>
      <c r="P63" s="61"/>
      <c r="Q63" s="61"/>
      <c r="R63" s="61"/>
      <c r="S63" s="61"/>
      <c r="T63" s="61"/>
      <c r="U63" s="61"/>
      <c r="V63" s="61"/>
      <c r="W63" s="59"/>
      <c r="X63" s="63"/>
      <c r="Y63" s="63"/>
    </row>
    <row r="64" spans="1:25" s="15" customFormat="1" ht="8.25">
      <c r="A64" s="379" t="s">
        <v>72</v>
      </c>
      <c r="B64" s="380"/>
      <c r="C64" s="381" t="s">
        <v>110</v>
      </c>
      <c r="D64" s="382"/>
      <c r="E64" s="382"/>
      <c r="F64" s="382"/>
      <c r="G64" s="383"/>
      <c r="H64" s="59" t="s">
        <v>5</v>
      </c>
      <c r="I64" s="60">
        <v>4.724751940000015</v>
      </c>
      <c r="J64" s="61">
        <f aca="true" t="shared" si="0" ref="J64:J72">I64/K64</f>
        <v>0.19045070262103728</v>
      </c>
      <c r="K64" s="62">
        <v>24.808267310000026</v>
      </c>
      <c r="L64" s="61">
        <v>3.4259007100000005</v>
      </c>
      <c r="M64" s="61">
        <f aca="true" t="shared" si="1" ref="M64:M72">L64/N64</f>
        <v>0.19216769877632</v>
      </c>
      <c r="N64" s="62">
        <v>17.827661630000012</v>
      </c>
      <c r="O64" s="61"/>
      <c r="P64" s="61"/>
      <c r="Q64" s="61"/>
      <c r="R64" s="61"/>
      <c r="S64" s="61"/>
      <c r="T64" s="61"/>
      <c r="U64" s="61"/>
      <c r="V64" s="61"/>
      <c r="W64" s="59"/>
      <c r="X64" s="63"/>
      <c r="Y64" s="63"/>
    </row>
    <row r="65" spans="1:25" s="21" customFormat="1" ht="9.75">
      <c r="A65" s="472" t="s">
        <v>73</v>
      </c>
      <c r="B65" s="473"/>
      <c r="C65" s="458" t="s">
        <v>111</v>
      </c>
      <c r="D65" s="459"/>
      <c r="E65" s="459"/>
      <c r="F65" s="459"/>
      <c r="G65" s="460"/>
      <c r="H65" s="68" t="s">
        <v>5</v>
      </c>
      <c r="I65" s="69">
        <v>109.20108184</v>
      </c>
      <c r="J65" s="61">
        <f t="shared" si="0"/>
        <v>0.21438153749871008</v>
      </c>
      <c r="K65" s="70">
        <v>509.37726781</v>
      </c>
      <c r="L65" s="71">
        <v>127.65697464</v>
      </c>
      <c r="M65" s="61">
        <f t="shared" si="1"/>
        <v>0.2286727354639649</v>
      </c>
      <c r="N65" s="70">
        <v>558.25183698</v>
      </c>
      <c r="O65" s="71"/>
      <c r="P65" s="71"/>
      <c r="Q65" s="71"/>
      <c r="R65" s="71"/>
      <c r="S65" s="71"/>
      <c r="T65" s="71"/>
      <c r="U65" s="71"/>
      <c r="V65" s="71"/>
      <c r="W65" s="68"/>
      <c r="X65" s="72"/>
      <c r="Y65" s="72"/>
    </row>
    <row r="66" spans="1:25" s="21" customFormat="1" ht="9.75">
      <c r="A66" s="472" t="s">
        <v>74</v>
      </c>
      <c r="B66" s="473"/>
      <c r="C66" s="458" t="s">
        <v>112</v>
      </c>
      <c r="D66" s="459"/>
      <c r="E66" s="459"/>
      <c r="F66" s="459"/>
      <c r="G66" s="460"/>
      <c r="H66" s="68" t="s">
        <v>5</v>
      </c>
      <c r="I66" s="69">
        <v>90.10545002999999</v>
      </c>
      <c r="J66" s="61">
        <f t="shared" si="0"/>
        <v>0.9243888670511893</v>
      </c>
      <c r="K66" s="70">
        <v>97.47569799</v>
      </c>
      <c r="L66" s="71">
        <v>86.30833892999998</v>
      </c>
      <c r="M66" s="61">
        <f t="shared" si="1"/>
        <v>0.9273259426237315</v>
      </c>
      <c r="N66" s="70">
        <v>93.07227907999997</v>
      </c>
      <c r="O66" s="71"/>
      <c r="P66" s="71"/>
      <c r="Q66" s="71"/>
      <c r="R66" s="71"/>
      <c r="S66" s="71"/>
      <c r="T66" s="71"/>
      <c r="U66" s="71"/>
      <c r="V66" s="71"/>
      <c r="W66" s="68"/>
      <c r="X66" s="72"/>
      <c r="Y66" s="72"/>
    </row>
    <row r="67" spans="1:25" s="21" customFormat="1" ht="9.75">
      <c r="A67" s="472" t="s">
        <v>75</v>
      </c>
      <c r="B67" s="473"/>
      <c r="C67" s="458" t="s">
        <v>113</v>
      </c>
      <c r="D67" s="459"/>
      <c r="E67" s="459"/>
      <c r="F67" s="459"/>
      <c r="G67" s="460"/>
      <c r="H67" s="68" t="s">
        <v>5</v>
      </c>
      <c r="I67" s="69">
        <f>I68+I69</f>
        <v>5.8611511599999995</v>
      </c>
      <c r="J67" s="61">
        <f t="shared" si="0"/>
        <v>0.7105001144965468</v>
      </c>
      <c r="K67" s="70">
        <f>K68+K69</f>
        <v>8.249331759999999</v>
      </c>
      <c r="L67" s="69">
        <f>L68+L69</f>
        <v>6.83877593</v>
      </c>
      <c r="M67" s="61">
        <f t="shared" si="1"/>
        <v>0.750446793834055</v>
      </c>
      <c r="N67" s="70">
        <f>N68+N69</f>
        <v>9.112939100000002</v>
      </c>
      <c r="O67" s="71"/>
      <c r="P67" s="71"/>
      <c r="Q67" s="71"/>
      <c r="R67" s="71"/>
      <c r="S67" s="71"/>
      <c r="T67" s="71"/>
      <c r="U67" s="71"/>
      <c r="V67" s="71"/>
      <c r="W67" s="68"/>
      <c r="X67" s="72"/>
      <c r="Y67" s="72"/>
    </row>
    <row r="68" spans="1:25" s="15" customFormat="1" ht="8.25">
      <c r="A68" s="379" t="s">
        <v>76</v>
      </c>
      <c r="B68" s="380"/>
      <c r="C68" s="381" t="s">
        <v>114</v>
      </c>
      <c r="D68" s="382"/>
      <c r="E68" s="382"/>
      <c r="F68" s="382"/>
      <c r="G68" s="383"/>
      <c r="H68" s="59" t="s">
        <v>5</v>
      </c>
      <c r="I68" s="60">
        <v>5.800675689999999</v>
      </c>
      <c r="J68" s="61">
        <f t="shared" si="0"/>
        <v>0.7773140979687769</v>
      </c>
      <c r="K68" s="62">
        <v>7.462460419999999</v>
      </c>
      <c r="L68" s="61">
        <f>6.070715+0.428402+0.279156</f>
        <v>6.778273</v>
      </c>
      <c r="M68" s="61">
        <f t="shared" si="1"/>
        <v>0.8142961766588541</v>
      </c>
      <c r="N68" s="62">
        <v>8.32408796</v>
      </c>
      <c r="O68" s="61"/>
      <c r="P68" s="61"/>
      <c r="Q68" s="61"/>
      <c r="R68" s="61"/>
      <c r="S68" s="61"/>
      <c r="T68" s="61"/>
      <c r="U68" s="61"/>
      <c r="V68" s="61"/>
      <c r="W68" s="59"/>
      <c r="X68" s="63"/>
      <c r="Y68" s="63"/>
    </row>
    <row r="69" spans="1:25" s="15" customFormat="1" ht="8.25">
      <c r="A69" s="379" t="s">
        <v>77</v>
      </c>
      <c r="B69" s="380"/>
      <c r="C69" s="381" t="s">
        <v>115</v>
      </c>
      <c r="D69" s="382"/>
      <c r="E69" s="382"/>
      <c r="F69" s="382"/>
      <c r="G69" s="383"/>
      <c r="H69" s="59" t="s">
        <v>5</v>
      </c>
      <c r="I69" s="60">
        <v>0.06047547000000009</v>
      </c>
      <c r="J69" s="61">
        <f t="shared" si="0"/>
        <v>0.0768556013235914</v>
      </c>
      <c r="K69" s="62">
        <v>0.7868713399999994</v>
      </c>
      <c r="L69" s="61">
        <v>0.06050292999999929</v>
      </c>
      <c r="M69" s="61">
        <f t="shared" si="1"/>
        <v>0.07669752496015805</v>
      </c>
      <c r="N69" s="62">
        <v>0.788851140000002</v>
      </c>
      <c r="O69" s="61"/>
      <c r="P69" s="61"/>
      <c r="Q69" s="61"/>
      <c r="R69" s="61"/>
      <c r="S69" s="61"/>
      <c r="T69" s="61"/>
      <c r="U69" s="61"/>
      <c r="V69" s="61"/>
      <c r="W69" s="59"/>
      <c r="X69" s="63"/>
      <c r="Y69" s="63"/>
    </row>
    <row r="70" spans="1:25" s="21" customFormat="1" ht="9.75">
      <c r="A70" s="472" t="s">
        <v>78</v>
      </c>
      <c r="B70" s="473"/>
      <c r="C70" s="458" t="s">
        <v>116</v>
      </c>
      <c r="D70" s="459"/>
      <c r="E70" s="459"/>
      <c r="F70" s="459"/>
      <c r="G70" s="460"/>
      <c r="H70" s="68" t="s">
        <v>5</v>
      </c>
      <c r="I70" s="69">
        <f>I71+I72</f>
        <v>34.96167427000007</v>
      </c>
      <c r="J70" s="61">
        <f t="shared" si="0"/>
        <v>0.11289175068757011</v>
      </c>
      <c r="K70" s="70">
        <f>K71+K72+K73</f>
        <v>309.69201963000035</v>
      </c>
      <c r="L70" s="69">
        <f>L71+L72</f>
        <v>20.114499170000073</v>
      </c>
      <c r="M70" s="61">
        <f t="shared" si="1"/>
        <v>0.08050933078508599</v>
      </c>
      <c r="N70" s="70">
        <f>N71+N72+N73</f>
        <v>249.84059579</v>
      </c>
      <c r="O70" s="71"/>
      <c r="P70" s="71"/>
      <c r="Q70" s="71"/>
      <c r="R70" s="71"/>
      <c r="S70" s="71"/>
      <c r="T70" s="71"/>
      <c r="U70" s="71"/>
      <c r="V70" s="71"/>
      <c r="W70" s="68"/>
      <c r="X70" s="72"/>
      <c r="Y70" s="72"/>
    </row>
    <row r="71" spans="1:25" s="15" customFormat="1" ht="8.25">
      <c r="A71" s="379" t="s">
        <v>79</v>
      </c>
      <c r="B71" s="380"/>
      <c r="C71" s="381" t="s">
        <v>117</v>
      </c>
      <c r="D71" s="382"/>
      <c r="E71" s="382"/>
      <c r="F71" s="382"/>
      <c r="G71" s="383"/>
      <c r="H71" s="59" t="s">
        <v>5</v>
      </c>
      <c r="I71" s="60">
        <v>24.077685140000064</v>
      </c>
      <c r="J71" s="61">
        <f t="shared" si="0"/>
        <v>0.1783600358407426</v>
      </c>
      <c r="K71" s="62">
        <v>134.99484358423763</v>
      </c>
      <c r="L71" s="61">
        <v>7.6988834600000695</v>
      </c>
      <c r="M71" s="61">
        <f t="shared" si="1"/>
        <v>0.10465481219319571</v>
      </c>
      <c r="N71" s="62">
        <v>73.56454327</v>
      </c>
      <c r="O71" s="61"/>
      <c r="P71" s="61"/>
      <c r="Q71" s="61"/>
      <c r="R71" s="61"/>
      <c r="S71" s="61"/>
      <c r="T71" s="61"/>
      <c r="U71" s="61"/>
      <c r="V71" s="61"/>
      <c r="W71" s="59"/>
      <c r="X71" s="63"/>
      <c r="Y71" s="63"/>
    </row>
    <row r="72" spans="1:25" s="15" customFormat="1" ht="8.25">
      <c r="A72" s="379" t="s">
        <v>80</v>
      </c>
      <c r="B72" s="380"/>
      <c r="C72" s="381" t="s">
        <v>118</v>
      </c>
      <c r="D72" s="382"/>
      <c r="E72" s="382"/>
      <c r="F72" s="382"/>
      <c r="G72" s="383"/>
      <c r="H72" s="59" t="s">
        <v>5</v>
      </c>
      <c r="I72" s="60">
        <v>10.883989130000002</v>
      </c>
      <c r="J72" s="61">
        <f t="shared" si="0"/>
        <v>0.06230203244469671</v>
      </c>
      <c r="K72" s="62">
        <v>174.69717604576272</v>
      </c>
      <c r="L72" s="61">
        <v>12.415615710000003</v>
      </c>
      <c r="M72" s="61">
        <f t="shared" si="1"/>
        <v>0.07043279862754667</v>
      </c>
      <c r="N72" s="62">
        <v>176.27605252</v>
      </c>
      <c r="O72" s="61"/>
      <c r="P72" s="61"/>
      <c r="Q72" s="61"/>
      <c r="R72" s="61"/>
      <c r="S72" s="61"/>
      <c r="T72" s="61"/>
      <c r="U72" s="61"/>
      <c r="V72" s="61"/>
      <c r="W72" s="59"/>
      <c r="X72" s="63"/>
      <c r="Y72" s="63"/>
    </row>
    <row r="73" spans="1:25" s="15" customFormat="1" ht="9" thickBot="1">
      <c r="A73" s="390" t="s">
        <v>81</v>
      </c>
      <c r="B73" s="391"/>
      <c r="C73" s="392" t="s">
        <v>119</v>
      </c>
      <c r="D73" s="393"/>
      <c r="E73" s="393"/>
      <c r="F73" s="393"/>
      <c r="G73" s="394"/>
      <c r="H73" s="73" t="s">
        <v>5</v>
      </c>
      <c r="I73" s="74"/>
      <c r="J73" s="75"/>
      <c r="K73" s="76"/>
      <c r="L73" s="75"/>
      <c r="M73" s="75"/>
      <c r="N73" s="76"/>
      <c r="O73" s="75"/>
      <c r="P73" s="75"/>
      <c r="Q73" s="75"/>
      <c r="R73" s="75"/>
      <c r="S73" s="75"/>
      <c r="T73" s="75"/>
      <c r="U73" s="75"/>
      <c r="V73" s="75"/>
      <c r="W73" s="73"/>
      <c r="X73" s="63"/>
      <c r="Y73" s="63"/>
    </row>
    <row r="74" spans="1:25" s="21" customFormat="1" ht="9.75">
      <c r="A74" s="468" t="s">
        <v>82</v>
      </c>
      <c r="B74" s="469"/>
      <c r="C74" s="452" t="s">
        <v>120</v>
      </c>
      <c r="D74" s="453"/>
      <c r="E74" s="453"/>
      <c r="F74" s="453"/>
      <c r="G74" s="454"/>
      <c r="H74" s="77" t="s">
        <v>5</v>
      </c>
      <c r="I74" s="78">
        <f>I75+I76+I77</f>
        <v>29.922475159999994</v>
      </c>
      <c r="J74" s="79">
        <f>I74/K74</f>
        <v>0.270009637657878</v>
      </c>
      <c r="K74" s="80">
        <f>K75+K76+K77</f>
        <v>110.82002635</v>
      </c>
      <c r="L74" s="78">
        <f>L75+L76+L77</f>
        <v>22.75514899</v>
      </c>
      <c r="M74" s="79">
        <f>L74/N74</f>
        <v>0.24751158175819535</v>
      </c>
      <c r="N74" s="80">
        <f>N75+N76+N77</f>
        <v>91.93569379</v>
      </c>
      <c r="O74" s="78">
        <f>O75+O76+O77</f>
        <v>0</v>
      </c>
      <c r="P74" s="81"/>
      <c r="Q74" s="81"/>
      <c r="R74" s="81"/>
      <c r="S74" s="81"/>
      <c r="T74" s="81"/>
      <c r="U74" s="81"/>
      <c r="V74" s="81"/>
      <c r="W74" s="77"/>
      <c r="X74" s="72"/>
      <c r="Y74" s="72"/>
    </row>
    <row r="75" spans="1:25" s="15" customFormat="1" ht="8.25">
      <c r="A75" s="379" t="s">
        <v>83</v>
      </c>
      <c r="B75" s="380"/>
      <c r="C75" s="381" t="s">
        <v>121</v>
      </c>
      <c r="D75" s="382"/>
      <c r="E75" s="382"/>
      <c r="F75" s="382"/>
      <c r="G75" s="383"/>
      <c r="H75" s="59" t="s">
        <v>5</v>
      </c>
      <c r="I75" s="60">
        <v>29.922475159999994</v>
      </c>
      <c r="J75" s="61">
        <f>I75/K75</f>
        <v>0.270009637657878</v>
      </c>
      <c r="K75" s="62">
        <v>110.82002635</v>
      </c>
      <c r="L75" s="61">
        <v>22.75514899</v>
      </c>
      <c r="M75" s="61">
        <f>L75/N75</f>
        <v>0.24751158175819535</v>
      </c>
      <c r="N75" s="62">
        <v>91.93569379</v>
      </c>
      <c r="O75" s="61"/>
      <c r="P75" s="61"/>
      <c r="Q75" s="61"/>
      <c r="R75" s="61"/>
      <c r="S75" s="61"/>
      <c r="T75" s="61"/>
      <c r="U75" s="61"/>
      <c r="V75" s="61"/>
      <c r="W75" s="59"/>
      <c r="X75" s="63"/>
      <c r="Y75" s="63"/>
    </row>
    <row r="76" spans="1:25" s="15" customFormat="1" ht="8.25">
      <c r="A76" s="379" t="s">
        <v>84</v>
      </c>
      <c r="B76" s="380"/>
      <c r="C76" s="381" t="s">
        <v>122</v>
      </c>
      <c r="D76" s="382"/>
      <c r="E76" s="382"/>
      <c r="F76" s="382"/>
      <c r="G76" s="383"/>
      <c r="H76" s="59" t="s">
        <v>5</v>
      </c>
      <c r="I76" s="60"/>
      <c r="J76" s="61"/>
      <c r="K76" s="62"/>
      <c r="L76" s="61"/>
      <c r="M76" s="61"/>
      <c r="N76" s="62"/>
      <c r="O76" s="61"/>
      <c r="P76" s="61"/>
      <c r="Q76" s="61"/>
      <c r="R76" s="61"/>
      <c r="S76" s="61"/>
      <c r="T76" s="61"/>
      <c r="U76" s="61"/>
      <c r="V76" s="61"/>
      <c r="W76" s="59"/>
      <c r="X76" s="63"/>
      <c r="Y76" s="63"/>
    </row>
    <row r="77" spans="1:25" s="15" customFormat="1" ht="9" thickBot="1">
      <c r="A77" s="390" t="s">
        <v>85</v>
      </c>
      <c r="B77" s="391"/>
      <c r="C77" s="392" t="s">
        <v>123</v>
      </c>
      <c r="D77" s="393"/>
      <c r="E77" s="393"/>
      <c r="F77" s="393"/>
      <c r="G77" s="394"/>
      <c r="H77" s="82" t="s">
        <v>5</v>
      </c>
      <c r="I77" s="83"/>
      <c r="J77" s="84"/>
      <c r="K77" s="85"/>
      <c r="L77" s="84"/>
      <c r="M77" s="84"/>
      <c r="N77" s="85"/>
      <c r="O77" s="84"/>
      <c r="P77" s="84"/>
      <c r="Q77" s="84"/>
      <c r="R77" s="84"/>
      <c r="S77" s="84"/>
      <c r="T77" s="84"/>
      <c r="U77" s="84"/>
      <c r="V77" s="84"/>
      <c r="W77" s="82"/>
      <c r="X77" s="63"/>
      <c r="Y77" s="63"/>
    </row>
    <row r="78" spans="1:25" s="22" customFormat="1" ht="8.25">
      <c r="A78" s="470" t="s">
        <v>124</v>
      </c>
      <c r="B78" s="471"/>
      <c r="C78" s="455" t="s">
        <v>125</v>
      </c>
      <c r="D78" s="456"/>
      <c r="E78" s="456"/>
      <c r="F78" s="456"/>
      <c r="G78" s="457"/>
      <c r="H78" s="54" t="s">
        <v>5</v>
      </c>
      <c r="I78" s="55">
        <f>I20-I35</f>
        <v>75.84263681999994</v>
      </c>
      <c r="J78" s="56">
        <f>I78/K78</f>
        <v>-1.336061403169698</v>
      </c>
      <c r="K78" s="57">
        <f>K20-K35</f>
        <v>-56.76583174999996</v>
      </c>
      <c r="L78" s="55">
        <f>L20-L35</f>
        <v>49.362245489999964</v>
      </c>
      <c r="M78" s="56">
        <f>L78/N78</f>
        <v>2.9588763301300123</v>
      </c>
      <c r="N78" s="57">
        <f>N20-N35</f>
        <v>16.68276736927055</v>
      </c>
      <c r="O78" s="56"/>
      <c r="P78" s="56"/>
      <c r="Q78" s="56"/>
      <c r="R78" s="56"/>
      <c r="S78" s="56"/>
      <c r="T78" s="56"/>
      <c r="U78" s="56"/>
      <c r="V78" s="56"/>
      <c r="W78" s="54"/>
      <c r="X78" s="58"/>
      <c r="Y78" s="58"/>
    </row>
    <row r="79" spans="1:25" s="15" customFormat="1" ht="8.25">
      <c r="A79" s="379" t="s">
        <v>126</v>
      </c>
      <c r="B79" s="380"/>
      <c r="C79" s="384" t="s">
        <v>52</v>
      </c>
      <c r="D79" s="385"/>
      <c r="E79" s="385"/>
      <c r="F79" s="385"/>
      <c r="G79" s="386"/>
      <c r="H79" s="59" t="s">
        <v>5</v>
      </c>
      <c r="I79" s="60"/>
      <c r="J79" s="61"/>
      <c r="K79" s="62"/>
      <c r="L79" s="61"/>
      <c r="M79" s="61"/>
      <c r="N79" s="62"/>
      <c r="O79" s="61"/>
      <c r="P79" s="61"/>
      <c r="Q79" s="61"/>
      <c r="R79" s="61"/>
      <c r="S79" s="61"/>
      <c r="T79" s="61"/>
      <c r="U79" s="61"/>
      <c r="V79" s="61"/>
      <c r="W79" s="59"/>
      <c r="X79" s="63"/>
      <c r="Y79" s="63"/>
    </row>
    <row r="80" spans="1:25" s="15" customFormat="1" ht="8.25">
      <c r="A80" s="379" t="s">
        <v>127</v>
      </c>
      <c r="B80" s="380"/>
      <c r="C80" s="381" t="s">
        <v>53</v>
      </c>
      <c r="D80" s="382"/>
      <c r="E80" s="382"/>
      <c r="F80" s="382"/>
      <c r="G80" s="383"/>
      <c r="H80" s="59" t="s">
        <v>5</v>
      </c>
      <c r="I80" s="60"/>
      <c r="J80" s="61"/>
      <c r="K80" s="62"/>
      <c r="L80" s="61"/>
      <c r="M80" s="61"/>
      <c r="N80" s="62"/>
      <c r="O80" s="61"/>
      <c r="P80" s="61"/>
      <c r="Q80" s="61"/>
      <c r="R80" s="61"/>
      <c r="S80" s="61"/>
      <c r="T80" s="61"/>
      <c r="U80" s="61"/>
      <c r="V80" s="61"/>
      <c r="W80" s="59"/>
      <c r="X80" s="63"/>
      <c r="Y80" s="63"/>
    </row>
    <row r="81" spans="1:25" s="15" customFormat="1" ht="8.25">
      <c r="A81" s="379" t="s">
        <v>128</v>
      </c>
      <c r="B81" s="380"/>
      <c r="C81" s="381" t="s">
        <v>62</v>
      </c>
      <c r="D81" s="382"/>
      <c r="E81" s="382"/>
      <c r="F81" s="382"/>
      <c r="G81" s="383"/>
      <c r="H81" s="59" t="s">
        <v>5</v>
      </c>
      <c r="I81" s="60"/>
      <c r="J81" s="61"/>
      <c r="K81" s="62"/>
      <c r="L81" s="61"/>
      <c r="M81" s="61"/>
      <c r="N81" s="62"/>
      <c r="O81" s="61"/>
      <c r="P81" s="61"/>
      <c r="Q81" s="61"/>
      <c r="R81" s="61"/>
      <c r="S81" s="61"/>
      <c r="T81" s="61"/>
      <c r="U81" s="61"/>
      <c r="V81" s="61"/>
      <c r="W81" s="59"/>
      <c r="X81" s="63"/>
      <c r="Y81" s="63"/>
    </row>
    <row r="82" spans="1:25" s="15" customFormat="1" ht="8.25">
      <c r="A82" s="379" t="s">
        <v>129</v>
      </c>
      <c r="B82" s="380"/>
      <c r="C82" s="381" t="s">
        <v>63</v>
      </c>
      <c r="D82" s="382"/>
      <c r="E82" s="382"/>
      <c r="F82" s="382"/>
      <c r="G82" s="383"/>
      <c r="H82" s="59" t="s">
        <v>5</v>
      </c>
      <c r="I82" s="60"/>
      <c r="J82" s="61"/>
      <c r="K82" s="62"/>
      <c r="L82" s="61"/>
      <c r="M82" s="61"/>
      <c r="N82" s="62"/>
      <c r="O82" s="61"/>
      <c r="P82" s="61"/>
      <c r="Q82" s="61"/>
      <c r="R82" s="61"/>
      <c r="S82" s="61"/>
      <c r="T82" s="61"/>
      <c r="U82" s="61"/>
      <c r="V82" s="61"/>
      <c r="W82" s="59"/>
      <c r="X82" s="63"/>
      <c r="Y82" s="63"/>
    </row>
    <row r="83" spans="1:25" s="15" customFormat="1" ht="8.25">
      <c r="A83" s="379" t="s">
        <v>130</v>
      </c>
      <c r="B83" s="380"/>
      <c r="C83" s="384" t="s">
        <v>64</v>
      </c>
      <c r="D83" s="385"/>
      <c r="E83" s="385"/>
      <c r="F83" s="385"/>
      <c r="G83" s="386"/>
      <c r="H83" s="59" t="s">
        <v>5</v>
      </c>
      <c r="I83" s="60"/>
      <c r="J83" s="61"/>
      <c r="K83" s="62">
        <f>K25-K40</f>
        <v>-275.2591058600001</v>
      </c>
      <c r="L83" s="61"/>
      <c r="M83" s="61"/>
      <c r="N83" s="62">
        <f>N25-N40</f>
        <v>-30.943733979999706</v>
      </c>
      <c r="O83" s="61"/>
      <c r="P83" s="61"/>
      <c r="Q83" s="61"/>
      <c r="R83" s="61"/>
      <c r="S83" s="61"/>
      <c r="T83" s="61"/>
      <c r="U83" s="61"/>
      <c r="V83" s="61"/>
      <c r="W83" s="59"/>
      <c r="X83" s="63"/>
      <c r="Y83" s="63"/>
    </row>
    <row r="84" spans="1:25" s="15" customFormat="1" ht="8.25">
      <c r="A84" s="379" t="s">
        <v>131</v>
      </c>
      <c r="B84" s="380"/>
      <c r="C84" s="384" t="s">
        <v>86</v>
      </c>
      <c r="D84" s="385"/>
      <c r="E84" s="385"/>
      <c r="F84" s="385"/>
      <c r="G84" s="386"/>
      <c r="H84" s="59" t="s">
        <v>5</v>
      </c>
      <c r="I84" s="60">
        <f>I26-I41</f>
        <v>57.28938173999995</v>
      </c>
      <c r="J84" s="61"/>
      <c r="K84" s="62">
        <f>K26-K41</f>
        <v>57.37467442000002</v>
      </c>
      <c r="L84" s="61">
        <f>L26-L41</f>
        <v>47.99568794999999</v>
      </c>
      <c r="M84" s="61"/>
      <c r="N84" s="62">
        <f>N26-N41</f>
        <v>47.99527690000008</v>
      </c>
      <c r="O84" s="61"/>
      <c r="P84" s="61"/>
      <c r="Q84" s="61"/>
      <c r="R84" s="61"/>
      <c r="S84" s="61"/>
      <c r="T84" s="61"/>
      <c r="U84" s="61"/>
      <c r="V84" s="61"/>
      <c r="W84" s="59"/>
      <c r="X84" s="63"/>
      <c r="Y84" s="63"/>
    </row>
    <row r="85" spans="1:25" s="15" customFormat="1" ht="8.25">
      <c r="A85" s="379" t="s">
        <v>132</v>
      </c>
      <c r="B85" s="380"/>
      <c r="C85" s="384" t="s">
        <v>87</v>
      </c>
      <c r="D85" s="385"/>
      <c r="E85" s="385"/>
      <c r="F85" s="385"/>
      <c r="G85" s="386"/>
      <c r="H85" s="59" t="s">
        <v>5</v>
      </c>
      <c r="I85" s="60"/>
      <c r="J85" s="61"/>
      <c r="K85" s="62">
        <f>K27-K42</f>
        <v>201.17105374000016</v>
      </c>
      <c r="L85" s="61"/>
      <c r="M85" s="61"/>
      <c r="N85" s="62">
        <f>N27-N42</f>
        <v>24.308050822661016</v>
      </c>
      <c r="O85" s="61"/>
      <c r="P85" s="61"/>
      <c r="Q85" s="61"/>
      <c r="R85" s="61"/>
      <c r="S85" s="61"/>
      <c r="T85" s="61"/>
      <c r="U85" s="61"/>
      <c r="V85" s="61"/>
      <c r="W85" s="59"/>
      <c r="X85" s="63"/>
      <c r="Y85" s="63"/>
    </row>
    <row r="86" spans="1:25" s="15" customFormat="1" ht="8.25">
      <c r="A86" s="379" t="s">
        <v>133</v>
      </c>
      <c r="B86" s="380"/>
      <c r="C86" s="384" t="s">
        <v>88</v>
      </c>
      <c r="D86" s="385"/>
      <c r="E86" s="385"/>
      <c r="F86" s="385"/>
      <c r="G86" s="386"/>
      <c r="H86" s="59" t="s">
        <v>5</v>
      </c>
      <c r="I86" s="60">
        <f>I28-I43</f>
        <v>18.553255079999996</v>
      </c>
      <c r="J86" s="61"/>
      <c r="K86" s="62">
        <f>K28-K43</f>
        <v>18.553255079999996</v>
      </c>
      <c r="L86" s="61">
        <f>L28-L43</f>
        <v>1.366557539999997</v>
      </c>
      <c r="M86" s="61"/>
      <c r="N86" s="62">
        <f>N28-N43</f>
        <v>3.492903239999997</v>
      </c>
      <c r="O86" s="61"/>
      <c r="P86" s="61"/>
      <c r="Q86" s="61"/>
      <c r="R86" s="61"/>
      <c r="S86" s="61"/>
      <c r="T86" s="61"/>
      <c r="U86" s="61"/>
      <c r="V86" s="61"/>
      <c r="W86" s="59"/>
      <c r="X86" s="63"/>
      <c r="Y86" s="63"/>
    </row>
    <row r="87" spans="1:25" s="15" customFormat="1" ht="8.25">
      <c r="A87" s="379" t="s">
        <v>134</v>
      </c>
      <c r="B87" s="380"/>
      <c r="C87" s="384" t="s">
        <v>89</v>
      </c>
      <c r="D87" s="385"/>
      <c r="E87" s="385"/>
      <c r="F87" s="385"/>
      <c r="G87" s="386"/>
      <c r="H87" s="59" t="s">
        <v>5</v>
      </c>
      <c r="I87" s="60"/>
      <c r="J87" s="61"/>
      <c r="K87" s="62"/>
      <c r="L87" s="61"/>
      <c r="M87" s="61"/>
      <c r="N87" s="62"/>
      <c r="O87" s="61"/>
      <c r="P87" s="61"/>
      <c r="Q87" s="61"/>
      <c r="R87" s="61"/>
      <c r="S87" s="61"/>
      <c r="T87" s="61"/>
      <c r="U87" s="61"/>
      <c r="V87" s="61"/>
      <c r="W87" s="59"/>
      <c r="X87" s="63"/>
      <c r="Y87" s="63"/>
    </row>
    <row r="88" spans="1:25" s="15" customFormat="1" ht="8.25">
      <c r="A88" s="379" t="s">
        <v>135</v>
      </c>
      <c r="B88" s="380"/>
      <c r="C88" s="384" t="s">
        <v>90</v>
      </c>
      <c r="D88" s="385"/>
      <c r="E88" s="385"/>
      <c r="F88" s="385"/>
      <c r="G88" s="386"/>
      <c r="H88" s="59" t="s">
        <v>5</v>
      </c>
      <c r="I88" s="60"/>
      <c r="J88" s="61"/>
      <c r="K88" s="62"/>
      <c r="L88" s="61"/>
      <c r="M88" s="61"/>
      <c r="N88" s="62"/>
      <c r="O88" s="61"/>
      <c r="P88" s="61"/>
      <c r="Q88" s="61"/>
      <c r="R88" s="61"/>
      <c r="S88" s="61"/>
      <c r="T88" s="61"/>
      <c r="U88" s="61"/>
      <c r="V88" s="61"/>
      <c r="W88" s="59"/>
      <c r="X88" s="63"/>
      <c r="Y88" s="63"/>
    </row>
    <row r="89" spans="1:25" s="15" customFormat="1" ht="8.25">
      <c r="A89" s="379" t="s">
        <v>136</v>
      </c>
      <c r="B89" s="380"/>
      <c r="C89" s="384" t="s">
        <v>91</v>
      </c>
      <c r="D89" s="385"/>
      <c r="E89" s="385"/>
      <c r="F89" s="385"/>
      <c r="G89" s="386"/>
      <c r="H89" s="59" t="s">
        <v>5</v>
      </c>
      <c r="I89" s="60"/>
      <c r="J89" s="61"/>
      <c r="K89" s="62"/>
      <c r="L89" s="61"/>
      <c r="M89" s="61"/>
      <c r="N89" s="62"/>
      <c r="O89" s="61"/>
      <c r="P89" s="61"/>
      <c r="Q89" s="61"/>
      <c r="R89" s="61"/>
      <c r="S89" s="61"/>
      <c r="T89" s="61"/>
      <c r="U89" s="61"/>
      <c r="V89" s="61"/>
      <c r="W89" s="59"/>
      <c r="X89" s="63"/>
      <c r="Y89" s="63"/>
    </row>
    <row r="90" spans="1:25" s="15" customFormat="1" ht="8.25">
      <c r="A90" s="379" t="s">
        <v>137</v>
      </c>
      <c r="B90" s="380"/>
      <c r="C90" s="381" t="s">
        <v>92</v>
      </c>
      <c r="D90" s="382"/>
      <c r="E90" s="382"/>
      <c r="F90" s="382"/>
      <c r="G90" s="383"/>
      <c r="H90" s="59" t="s">
        <v>5</v>
      </c>
      <c r="I90" s="60"/>
      <c r="J90" s="61"/>
      <c r="K90" s="62"/>
      <c r="L90" s="61"/>
      <c r="M90" s="61"/>
      <c r="N90" s="62"/>
      <c r="O90" s="61"/>
      <c r="P90" s="61"/>
      <c r="Q90" s="61"/>
      <c r="R90" s="61"/>
      <c r="S90" s="61"/>
      <c r="T90" s="61"/>
      <c r="U90" s="61"/>
      <c r="V90" s="61"/>
      <c r="W90" s="59"/>
      <c r="X90" s="63"/>
      <c r="Y90" s="63"/>
    </row>
    <row r="91" spans="1:25" s="15" customFormat="1" ht="8.25">
      <c r="A91" s="379" t="s">
        <v>138</v>
      </c>
      <c r="B91" s="380"/>
      <c r="C91" s="381" t="s">
        <v>93</v>
      </c>
      <c r="D91" s="382"/>
      <c r="E91" s="382"/>
      <c r="F91" s="382"/>
      <c r="G91" s="383"/>
      <c r="H91" s="59" t="s">
        <v>5</v>
      </c>
      <c r="I91" s="60"/>
      <c r="J91" s="61"/>
      <c r="K91" s="62"/>
      <c r="L91" s="61"/>
      <c r="M91" s="61"/>
      <c r="N91" s="62"/>
      <c r="O91" s="61"/>
      <c r="P91" s="61"/>
      <c r="Q91" s="61"/>
      <c r="R91" s="61"/>
      <c r="S91" s="61"/>
      <c r="T91" s="61"/>
      <c r="U91" s="61"/>
      <c r="V91" s="61"/>
      <c r="W91" s="59"/>
      <c r="X91" s="63"/>
      <c r="Y91" s="63"/>
    </row>
    <row r="92" spans="1:25" s="15" customFormat="1" ht="8.25">
      <c r="A92" s="379" t="s">
        <v>139</v>
      </c>
      <c r="B92" s="380"/>
      <c r="C92" s="384" t="s">
        <v>94</v>
      </c>
      <c r="D92" s="385"/>
      <c r="E92" s="385"/>
      <c r="F92" s="385"/>
      <c r="G92" s="386"/>
      <c r="H92" s="59" t="s">
        <v>5</v>
      </c>
      <c r="I92" s="60"/>
      <c r="J92" s="61"/>
      <c r="K92" s="86">
        <f>K34-K49</f>
        <v>-58.60570912999998</v>
      </c>
      <c r="L92" s="61"/>
      <c r="M92" s="61"/>
      <c r="N92" s="86">
        <f>N34-N49</f>
        <v>-28.169729613389833</v>
      </c>
      <c r="O92" s="61"/>
      <c r="P92" s="61"/>
      <c r="Q92" s="61"/>
      <c r="R92" s="61"/>
      <c r="S92" s="61"/>
      <c r="T92" s="61"/>
      <c r="U92" s="61"/>
      <c r="V92" s="61"/>
      <c r="W92" s="59"/>
      <c r="X92" s="63"/>
      <c r="Y92" s="63"/>
    </row>
    <row r="93" spans="1:25" s="22" customFormat="1" ht="8.25">
      <c r="A93" s="466" t="s">
        <v>140</v>
      </c>
      <c r="B93" s="467"/>
      <c r="C93" s="449" t="s">
        <v>154</v>
      </c>
      <c r="D93" s="450"/>
      <c r="E93" s="450"/>
      <c r="F93" s="450"/>
      <c r="G93" s="451"/>
      <c r="H93" s="64" t="s">
        <v>5</v>
      </c>
      <c r="I93" s="65">
        <f>I94-I100</f>
        <v>-19.866616266475955</v>
      </c>
      <c r="J93" s="66">
        <f>I93/K93</f>
        <v>0.028114065990299694</v>
      </c>
      <c r="K93" s="87">
        <f>K94-K100</f>
        <v>-706.6432963958543</v>
      </c>
      <c r="L93" s="65">
        <f>L94-L100</f>
        <v>-14.194526719999999</v>
      </c>
      <c r="M93" s="66">
        <f>L93/N93</f>
        <v>0.048204725146776164</v>
      </c>
      <c r="N93" s="87">
        <f>N94-N100</f>
        <v>-294.4633887399999</v>
      </c>
      <c r="O93" s="66"/>
      <c r="P93" s="66"/>
      <c r="Q93" s="66"/>
      <c r="R93" s="66"/>
      <c r="S93" s="66"/>
      <c r="T93" s="66"/>
      <c r="U93" s="66"/>
      <c r="V93" s="66"/>
      <c r="W93" s="64"/>
      <c r="X93" s="58"/>
      <c r="Y93" s="58"/>
    </row>
    <row r="94" spans="1:25" s="15" customFormat="1" ht="8.25">
      <c r="A94" s="379" t="s">
        <v>141</v>
      </c>
      <c r="B94" s="380"/>
      <c r="C94" s="384" t="s">
        <v>155</v>
      </c>
      <c r="D94" s="385"/>
      <c r="E94" s="385"/>
      <c r="F94" s="385"/>
      <c r="G94" s="386"/>
      <c r="H94" s="59" t="s">
        <v>5</v>
      </c>
      <c r="I94" s="60">
        <v>0.6191124</v>
      </c>
      <c r="J94" s="61">
        <f>I94/K94</f>
        <v>0.005918816651901999</v>
      </c>
      <c r="K94" s="62">
        <f>K95+K96+K97+K99</f>
        <v>104.60070592</v>
      </c>
      <c r="L94" s="61">
        <v>11.390986999999999</v>
      </c>
      <c r="M94" s="61">
        <f>L94/N94</f>
        <v>0.12824030845869896</v>
      </c>
      <c r="N94" s="62">
        <f>N95+N96+N97+N99</f>
        <v>88.8253244</v>
      </c>
      <c r="O94" s="61"/>
      <c r="P94" s="61"/>
      <c r="Q94" s="61"/>
      <c r="R94" s="61"/>
      <c r="S94" s="61"/>
      <c r="T94" s="61"/>
      <c r="U94" s="61"/>
      <c r="V94" s="61"/>
      <c r="W94" s="59"/>
      <c r="X94" s="63"/>
      <c r="Y94" s="63"/>
    </row>
    <row r="95" spans="1:25" s="15" customFormat="1" ht="8.25">
      <c r="A95" s="379" t="s">
        <v>142</v>
      </c>
      <c r="B95" s="380"/>
      <c r="C95" s="381" t="s">
        <v>156</v>
      </c>
      <c r="D95" s="382"/>
      <c r="E95" s="382"/>
      <c r="F95" s="382"/>
      <c r="G95" s="383"/>
      <c r="H95" s="59" t="s">
        <v>5</v>
      </c>
      <c r="I95" s="60"/>
      <c r="J95" s="61"/>
      <c r="K95" s="62"/>
      <c r="L95" s="61"/>
      <c r="M95" s="61"/>
      <c r="N95" s="62"/>
      <c r="O95" s="61"/>
      <c r="P95" s="61"/>
      <c r="Q95" s="61"/>
      <c r="R95" s="61"/>
      <c r="S95" s="61"/>
      <c r="T95" s="61"/>
      <c r="U95" s="61"/>
      <c r="V95" s="61"/>
      <c r="W95" s="59"/>
      <c r="X95" s="63"/>
      <c r="Y95" s="63"/>
    </row>
    <row r="96" spans="1:25" s="15" customFormat="1" ht="8.25">
      <c r="A96" s="379" t="s">
        <v>143</v>
      </c>
      <c r="B96" s="380"/>
      <c r="C96" s="381" t="s">
        <v>157</v>
      </c>
      <c r="D96" s="382"/>
      <c r="E96" s="382"/>
      <c r="F96" s="382"/>
      <c r="G96" s="383"/>
      <c r="H96" s="59" t="s">
        <v>5</v>
      </c>
      <c r="I96" s="60"/>
      <c r="J96" s="61"/>
      <c r="K96" s="62">
        <v>19.661558420000002</v>
      </c>
      <c r="L96" s="61"/>
      <c r="M96" s="61"/>
      <c r="N96" s="62">
        <v>16.22645752</v>
      </c>
      <c r="O96" s="61"/>
      <c r="P96" s="61"/>
      <c r="Q96" s="61"/>
      <c r="R96" s="61"/>
      <c r="S96" s="61"/>
      <c r="T96" s="61"/>
      <c r="U96" s="61"/>
      <c r="V96" s="61"/>
      <c r="W96" s="59"/>
      <c r="X96" s="63"/>
      <c r="Y96" s="63"/>
    </row>
    <row r="97" spans="1:25" s="15" customFormat="1" ht="8.25">
      <c r="A97" s="379" t="s">
        <v>144</v>
      </c>
      <c r="B97" s="380"/>
      <c r="C97" s="381" t="s">
        <v>158</v>
      </c>
      <c r="D97" s="382"/>
      <c r="E97" s="382"/>
      <c r="F97" s="382"/>
      <c r="G97" s="383"/>
      <c r="H97" s="59" t="s">
        <v>5</v>
      </c>
      <c r="I97" s="60"/>
      <c r="J97" s="61"/>
      <c r="K97" s="62">
        <v>0.10314131</v>
      </c>
      <c r="L97" s="61"/>
      <c r="M97" s="61"/>
      <c r="N97" s="62">
        <v>16.87212436</v>
      </c>
      <c r="O97" s="61"/>
      <c r="P97" s="61"/>
      <c r="Q97" s="61"/>
      <c r="R97" s="61"/>
      <c r="S97" s="61"/>
      <c r="T97" s="61"/>
      <c r="U97" s="61"/>
      <c r="V97" s="61"/>
      <c r="W97" s="59"/>
      <c r="X97" s="63"/>
      <c r="Y97" s="63"/>
    </row>
    <row r="98" spans="1:25" s="15" customFormat="1" ht="8.25">
      <c r="A98" s="379" t="s">
        <v>145</v>
      </c>
      <c r="B98" s="380"/>
      <c r="C98" s="387" t="s">
        <v>159</v>
      </c>
      <c r="D98" s="388"/>
      <c r="E98" s="388"/>
      <c r="F98" s="388"/>
      <c r="G98" s="389"/>
      <c r="H98" s="59" t="s">
        <v>5</v>
      </c>
      <c r="I98" s="60"/>
      <c r="J98" s="61"/>
      <c r="K98" s="62"/>
      <c r="L98" s="61"/>
      <c r="M98" s="61"/>
      <c r="N98" s="62">
        <f>N97</f>
        <v>16.87212436</v>
      </c>
      <c r="O98" s="61"/>
      <c r="P98" s="61"/>
      <c r="Q98" s="61"/>
      <c r="R98" s="61"/>
      <c r="S98" s="61"/>
      <c r="T98" s="61"/>
      <c r="U98" s="61"/>
      <c r="V98" s="61"/>
      <c r="W98" s="59"/>
      <c r="X98" s="63"/>
      <c r="Y98" s="63"/>
    </row>
    <row r="99" spans="1:25" s="15" customFormat="1" ht="8.25">
      <c r="A99" s="379" t="s">
        <v>146</v>
      </c>
      <c r="B99" s="380"/>
      <c r="C99" s="381" t="s">
        <v>160</v>
      </c>
      <c r="D99" s="382"/>
      <c r="E99" s="382"/>
      <c r="F99" s="382"/>
      <c r="G99" s="383"/>
      <c r="H99" s="59" t="s">
        <v>5</v>
      </c>
      <c r="I99" s="60">
        <f>I94</f>
        <v>0.6191124</v>
      </c>
      <c r="J99" s="61">
        <f>I99/K99</f>
        <v>0.007297755137287186</v>
      </c>
      <c r="K99" s="62">
        <v>84.83600618999999</v>
      </c>
      <c r="L99" s="61"/>
      <c r="M99" s="61">
        <f>L99/N99</f>
        <v>0</v>
      </c>
      <c r="N99" s="62">
        <v>55.72674252</v>
      </c>
      <c r="O99" s="61"/>
      <c r="P99" s="61"/>
      <c r="Q99" s="61"/>
      <c r="R99" s="61"/>
      <c r="S99" s="61"/>
      <c r="T99" s="61"/>
      <c r="U99" s="61"/>
      <c r="V99" s="61"/>
      <c r="W99" s="59"/>
      <c r="X99" s="63"/>
      <c r="Y99" s="63"/>
    </row>
    <row r="100" spans="1:25" s="15" customFormat="1" ht="8.25">
      <c r="A100" s="379" t="s">
        <v>147</v>
      </c>
      <c r="B100" s="380"/>
      <c r="C100" s="384" t="s">
        <v>116</v>
      </c>
      <c r="D100" s="385"/>
      <c r="E100" s="385"/>
      <c r="F100" s="385"/>
      <c r="G100" s="386"/>
      <c r="H100" s="59" t="s">
        <v>5</v>
      </c>
      <c r="I100" s="60">
        <v>20.485728666475953</v>
      </c>
      <c r="J100" s="61">
        <f>I100/K100</f>
        <v>0.025252240519492833</v>
      </c>
      <c r="K100" s="62">
        <f>K101+K102+K103+K105</f>
        <v>811.2440023158543</v>
      </c>
      <c r="L100" s="61">
        <v>25.585513719999998</v>
      </c>
      <c r="M100" s="61">
        <f>L100/N100</f>
        <v>0.06675258843496036</v>
      </c>
      <c r="N100" s="62">
        <f>N101+N102+N103+N105</f>
        <v>383.2887131399999</v>
      </c>
      <c r="O100" s="61"/>
      <c r="P100" s="61"/>
      <c r="Q100" s="61"/>
      <c r="R100" s="61"/>
      <c r="S100" s="61"/>
      <c r="T100" s="61"/>
      <c r="U100" s="61"/>
      <c r="V100" s="61"/>
      <c r="W100" s="59"/>
      <c r="X100" s="63"/>
      <c r="Y100" s="63"/>
    </row>
    <row r="101" spans="1:25" s="15" customFormat="1" ht="8.25">
      <c r="A101" s="379" t="s">
        <v>148</v>
      </c>
      <c r="B101" s="380"/>
      <c r="C101" s="381" t="s">
        <v>161</v>
      </c>
      <c r="D101" s="382"/>
      <c r="E101" s="382"/>
      <c r="F101" s="382"/>
      <c r="G101" s="383"/>
      <c r="H101" s="59" t="s">
        <v>5</v>
      </c>
      <c r="I101" s="60">
        <v>3.30460582</v>
      </c>
      <c r="J101" s="61">
        <f>I101/K101</f>
        <v>0.14579733691251826</v>
      </c>
      <c r="K101" s="62">
        <v>22.66574884</v>
      </c>
      <c r="L101" s="61">
        <v>3.26801828</v>
      </c>
      <c r="M101" s="61">
        <f>L101/N101</f>
        <v>0.17847237171255273</v>
      </c>
      <c r="N101" s="62">
        <v>18.31105985</v>
      </c>
      <c r="O101" s="61"/>
      <c r="P101" s="61"/>
      <c r="Q101" s="61"/>
      <c r="R101" s="61"/>
      <c r="S101" s="61"/>
      <c r="T101" s="61"/>
      <c r="U101" s="61"/>
      <c r="V101" s="61"/>
      <c r="W101" s="59"/>
      <c r="X101" s="63"/>
      <c r="Y101" s="63"/>
    </row>
    <row r="102" spans="1:25" s="15" customFormat="1" ht="8.25">
      <c r="A102" s="379" t="s">
        <v>149</v>
      </c>
      <c r="B102" s="380"/>
      <c r="C102" s="381" t="s">
        <v>162</v>
      </c>
      <c r="D102" s="382"/>
      <c r="E102" s="382"/>
      <c r="F102" s="382"/>
      <c r="G102" s="383"/>
      <c r="H102" s="59" t="s">
        <v>5</v>
      </c>
      <c r="I102" s="60">
        <v>6.94679624</v>
      </c>
      <c r="J102" s="61">
        <f>I102/K102</f>
        <v>0.07922397350303116</v>
      </c>
      <c r="K102" s="62">
        <v>87.68553170000001</v>
      </c>
      <c r="L102" s="61">
        <v>5.74954906</v>
      </c>
      <c r="M102" s="61">
        <f>L102/N102</f>
        <v>0.07606829655491223</v>
      </c>
      <c r="N102" s="62">
        <v>75.58403855999998</v>
      </c>
      <c r="O102" s="61"/>
      <c r="P102" s="61"/>
      <c r="Q102" s="61"/>
      <c r="R102" s="61"/>
      <c r="S102" s="61"/>
      <c r="T102" s="61"/>
      <c r="U102" s="61"/>
      <c r="V102" s="61"/>
      <c r="W102" s="59"/>
      <c r="X102" s="63"/>
      <c r="Y102" s="63"/>
    </row>
    <row r="103" spans="1:25" s="15" customFormat="1" ht="8.25">
      <c r="A103" s="379" t="s">
        <v>150</v>
      </c>
      <c r="B103" s="380"/>
      <c r="C103" s="381" t="s">
        <v>163</v>
      </c>
      <c r="D103" s="382"/>
      <c r="E103" s="382"/>
      <c r="F103" s="382"/>
      <c r="G103" s="383"/>
      <c r="H103" s="59" t="s">
        <v>5</v>
      </c>
      <c r="I103" s="60"/>
      <c r="J103" s="61"/>
      <c r="K103" s="62">
        <v>419.40381837999996</v>
      </c>
      <c r="L103" s="61">
        <v>1.80316923</v>
      </c>
      <c r="M103" s="61"/>
      <c r="N103" s="62">
        <v>52.95542798000001</v>
      </c>
      <c r="O103" s="61"/>
      <c r="P103" s="61"/>
      <c r="Q103" s="61"/>
      <c r="R103" s="61"/>
      <c r="S103" s="61"/>
      <c r="T103" s="61"/>
      <c r="U103" s="61"/>
      <c r="V103" s="61"/>
      <c r="W103" s="59"/>
      <c r="X103" s="63"/>
      <c r="Y103" s="63"/>
    </row>
    <row r="104" spans="1:25" s="15" customFormat="1" ht="8.25">
      <c r="A104" s="379" t="s">
        <v>151</v>
      </c>
      <c r="B104" s="380"/>
      <c r="C104" s="387" t="s">
        <v>159</v>
      </c>
      <c r="D104" s="388"/>
      <c r="E104" s="388"/>
      <c r="F104" s="388"/>
      <c r="G104" s="389"/>
      <c r="H104" s="59" t="s">
        <v>5</v>
      </c>
      <c r="I104" s="60"/>
      <c r="J104" s="61"/>
      <c r="K104" s="62"/>
      <c r="L104" s="61">
        <f>L103</f>
        <v>1.80316923</v>
      </c>
      <c r="M104" s="61"/>
      <c r="N104" s="62">
        <f>N103</f>
        <v>52.95542798000001</v>
      </c>
      <c r="O104" s="61"/>
      <c r="P104" s="61"/>
      <c r="Q104" s="61"/>
      <c r="R104" s="61"/>
      <c r="S104" s="61"/>
      <c r="T104" s="61"/>
      <c r="U104" s="61"/>
      <c r="V104" s="61"/>
      <c r="W104" s="59"/>
      <c r="X104" s="63"/>
      <c r="Y104" s="63"/>
    </row>
    <row r="105" spans="1:25" s="15" customFormat="1" ht="8.25">
      <c r="A105" s="379" t="s">
        <v>152</v>
      </c>
      <c r="B105" s="380"/>
      <c r="C105" s="381" t="s">
        <v>164</v>
      </c>
      <c r="D105" s="382"/>
      <c r="E105" s="382"/>
      <c r="F105" s="382"/>
      <c r="G105" s="383"/>
      <c r="H105" s="59" t="s">
        <v>5</v>
      </c>
      <c r="I105" s="60">
        <f>I100-I101-I102</f>
        <v>10.234326606475953</v>
      </c>
      <c r="J105" s="61">
        <f>I105/K105</f>
        <v>0.03635783323253615</v>
      </c>
      <c r="K105" s="62">
        <v>281.48890339585444</v>
      </c>
      <c r="L105" s="61">
        <f>L100-L101-L102-L103</f>
        <v>14.764777149999999</v>
      </c>
      <c r="M105" s="61">
        <f>L105/N105</f>
        <v>0.06244666884377552</v>
      </c>
      <c r="N105" s="62">
        <v>236.43818674999994</v>
      </c>
      <c r="O105" s="61"/>
      <c r="P105" s="61"/>
      <c r="Q105" s="61"/>
      <c r="R105" s="61"/>
      <c r="S105" s="61"/>
      <c r="T105" s="61"/>
      <c r="U105" s="61"/>
      <c r="V105" s="61"/>
      <c r="W105" s="59"/>
      <c r="X105" s="63"/>
      <c r="Y105" s="63"/>
    </row>
    <row r="106" spans="1:25" s="22" customFormat="1" ht="8.25">
      <c r="A106" s="466" t="s">
        <v>153</v>
      </c>
      <c r="B106" s="467"/>
      <c r="C106" s="449" t="s">
        <v>165</v>
      </c>
      <c r="D106" s="450"/>
      <c r="E106" s="450"/>
      <c r="F106" s="450"/>
      <c r="G106" s="451"/>
      <c r="H106" s="64" t="s">
        <v>5</v>
      </c>
      <c r="I106" s="65">
        <f>I78+I94-I100</f>
        <v>55.976020553523995</v>
      </c>
      <c r="J106" s="66">
        <f>I106/K106</f>
        <v>-0.07332375064662498</v>
      </c>
      <c r="K106" s="67">
        <f>K78+K94-K100</f>
        <v>-763.4091281458543</v>
      </c>
      <c r="L106" s="65">
        <f>L78+L94-L100</f>
        <v>35.167718769999965</v>
      </c>
      <c r="M106" s="66">
        <f>L106/N106</f>
        <v>-0.1266024915505704</v>
      </c>
      <c r="N106" s="67">
        <f>N78+N94-N100</f>
        <v>-277.78062137072936</v>
      </c>
      <c r="O106" s="66"/>
      <c r="P106" s="66"/>
      <c r="Q106" s="66"/>
      <c r="R106" s="66"/>
      <c r="S106" s="66"/>
      <c r="T106" s="66"/>
      <c r="U106" s="66"/>
      <c r="V106" s="66"/>
      <c r="W106" s="64"/>
      <c r="X106" s="58"/>
      <c r="Y106" s="58"/>
    </row>
    <row r="107" spans="1:25" s="15" customFormat="1" ht="8.25">
      <c r="A107" s="379" t="s">
        <v>166</v>
      </c>
      <c r="B107" s="380"/>
      <c r="C107" s="384" t="s">
        <v>167</v>
      </c>
      <c r="D107" s="385"/>
      <c r="E107" s="385"/>
      <c r="F107" s="385"/>
      <c r="G107" s="386"/>
      <c r="H107" s="59" t="s">
        <v>5</v>
      </c>
      <c r="I107" s="60"/>
      <c r="J107" s="61"/>
      <c r="K107" s="62"/>
      <c r="L107" s="61"/>
      <c r="M107" s="61"/>
      <c r="N107" s="62"/>
      <c r="O107" s="61"/>
      <c r="P107" s="61"/>
      <c r="Q107" s="61"/>
      <c r="R107" s="61"/>
      <c r="S107" s="61"/>
      <c r="T107" s="61"/>
      <c r="U107" s="61"/>
      <c r="V107" s="61"/>
      <c r="W107" s="59"/>
      <c r="X107" s="63"/>
      <c r="Y107" s="63"/>
    </row>
    <row r="108" spans="1:25" s="15" customFormat="1" ht="8.25">
      <c r="A108" s="379" t="s">
        <v>168</v>
      </c>
      <c r="B108" s="380"/>
      <c r="C108" s="381" t="s">
        <v>53</v>
      </c>
      <c r="D108" s="382"/>
      <c r="E108" s="382"/>
      <c r="F108" s="382"/>
      <c r="G108" s="383"/>
      <c r="H108" s="59" t="s">
        <v>5</v>
      </c>
      <c r="I108" s="60"/>
      <c r="J108" s="61"/>
      <c r="K108" s="62"/>
      <c r="L108" s="61"/>
      <c r="M108" s="61"/>
      <c r="N108" s="62"/>
      <c r="O108" s="61"/>
      <c r="P108" s="61"/>
      <c r="Q108" s="61"/>
      <c r="R108" s="61"/>
      <c r="S108" s="61"/>
      <c r="T108" s="61"/>
      <c r="U108" s="61"/>
      <c r="V108" s="61"/>
      <c r="W108" s="59"/>
      <c r="X108" s="63"/>
      <c r="Y108" s="63"/>
    </row>
    <row r="109" spans="1:25" s="15" customFormat="1" ht="8.25">
      <c r="A109" s="379" t="s">
        <v>169</v>
      </c>
      <c r="B109" s="380"/>
      <c r="C109" s="381" t="s">
        <v>62</v>
      </c>
      <c r="D109" s="382"/>
      <c r="E109" s="382"/>
      <c r="F109" s="382"/>
      <c r="G109" s="383"/>
      <c r="H109" s="59" t="s">
        <v>5</v>
      </c>
      <c r="I109" s="60"/>
      <c r="J109" s="61"/>
      <c r="K109" s="62"/>
      <c r="L109" s="61"/>
      <c r="M109" s="61"/>
      <c r="N109" s="62"/>
      <c r="O109" s="61"/>
      <c r="P109" s="61"/>
      <c r="Q109" s="61"/>
      <c r="R109" s="61"/>
      <c r="S109" s="61"/>
      <c r="T109" s="61"/>
      <c r="U109" s="61"/>
      <c r="V109" s="61"/>
      <c r="W109" s="59"/>
      <c r="X109" s="63"/>
      <c r="Y109" s="63"/>
    </row>
    <row r="110" spans="1:25" s="15" customFormat="1" ht="8.25">
      <c r="A110" s="379" t="s">
        <v>170</v>
      </c>
      <c r="B110" s="380"/>
      <c r="C110" s="381" t="s">
        <v>63</v>
      </c>
      <c r="D110" s="382"/>
      <c r="E110" s="382"/>
      <c r="F110" s="382"/>
      <c r="G110" s="383"/>
      <c r="H110" s="59" t="s">
        <v>5</v>
      </c>
      <c r="I110" s="60"/>
      <c r="J110" s="61"/>
      <c r="K110" s="62"/>
      <c r="L110" s="61"/>
      <c r="M110" s="61"/>
      <c r="N110" s="62"/>
      <c r="O110" s="61"/>
      <c r="P110" s="61"/>
      <c r="Q110" s="61"/>
      <c r="R110" s="61"/>
      <c r="S110" s="61"/>
      <c r="T110" s="61"/>
      <c r="U110" s="61"/>
      <c r="V110" s="61"/>
      <c r="W110" s="59"/>
      <c r="X110" s="63"/>
      <c r="Y110" s="63"/>
    </row>
    <row r="111" spans="1:25" s="15" customFormat="1" ht="8.25">
      <c r="A111" s="379" t="s">
        <v>171</v>
      </c>
      <c r="B111" s="380"/>
      <c r="C111" s="384" t="s">
        <v>64</v>
      </c>
      <c r="D111" s="385"/>
      <c r="E111" s="385"/>
      <c r="F111" s="385"/>
      <c r="G111" s="386"/>
      <c r="H111" s="59" t="s">
        <v>5</v>
      </c>
      <c r="I111" s="60"/>
      <c r="J111" s="61"/>
      <c r="K111" s="62">
        <v>-336.24472287585434</v>
      </c>
      <c r="L111" s="61"/>
      <c r="M111" s="61"/>
      <c r="N111" s="62">
        <v>-146.25284989000005</v>
      </c>
      <c r="O111" s="61"/>
      <c r="P111" s="61"/>
      <c r="Q111" s="61"/>
      <c r="R111" s="61"/>
      <c r="S111" s="61"/>
      <c r="T111" s="61"/>
      <c r="U111" s="61"/>
      <c r="V111" s="61"/>
      <c r="W111" s="59"/>
      <c r="X111" s="63"/>
      <c r="Y111" s="63"/>
    </row>
    <row r="112" spans="1:25" s="15" customFormat="1" ht="8.25">
      <c r="A112" s="379" t="s">
        <v>172</v>
      </c>
      <c r="B112" s="380"/>
      <c r="C112" s="384" t="s">
        <v>86</v>
      </c>
      <c r="D112" s="385"/>
      <c r="E112" s="385"/>
      <c r="F112" s="385"/>
      <c r="G112" s="386"/>
      <c r="H112" s="59" t="s">
        <v>5</v>
      </c>
      <c r="I112" s="60">
        <v>38.70983880000006</v>
      </c>
      <c r="J112" s="61"/>
      <c r="K112" s="62">
        <v>38.70983880000006</v>
      </c>
      <c r="L112" s="61">
        <v>26.825967630000058</v>
      </c>
      <c r="M112" s="61"/>
      <c r="N112" s="62">
        <v>26.825967630000058</v>
      </c>
      <c r="O112" s="61"/>
      <c r="P112" s="61"/>
      <c r="Q112" s="61"/>
      <c r="R112" s="61"/>
      <c r="S112" s="61"/>
      <c r="T112" s="61"/>
      <c r="U112" s="61"/>
      <c r="V112" s="61"/>
      <c r="W112" s="59"/>
      <c r="X112" s="63"/>
      <c r="Y112" s="63"/>
    </row>
    <row r="113" spans="1:25" s="15" customFormat="1" ht="8.25">
      <c r="A113" s="379" t="s">
        <v>173</v>
      </c>
      <c r="B113" s="380"/>
      <c r="C113" s="384" t="s">
        <v>87</v>
      </c>
      <c r="D113" s="385"/>
      <c r="E113" s="385"/>
      <c r="F113" s="385"/>
      <c r="G113" s="386"/>
      <c r="H113" s="59" t="s">
        <v>5</v>
      </c>
      <c r="I113" s="60"/>
      <c r="J113" s="61"/>
      <c r="K113" s="62">
        <v>-305.0469760799999</v>
      </c>
      <c r="L113" s="61"/>
      <c r="M113" s="61"/>
      <c r="N113" s="62">
        <v>-125.19822460733897</v>
      </c>
      <c r="O113" s="61"/>
      <c r="P113" s="61"/>
      <c r="Q113" s="61"/>
      <c r="R113" s="61"/>
      <c r="S113" s="61"/>
      <c r="T113" s="61"/>
      <c r="U113" s="61"/>
      <c r="V113" s="61"/>
      <c r="W113" s="59"/>
      <c r="X113" s="63"/>
      <c r="Y113" s="63"/>
    </row>
    <row r="114" spans="1:25" s="15" customFormat="1" ht="8.25">
      <c r="A114" s="379" t="s">
        <v>174</v>
      </c>
      <c r="B114" s="380"/>
      <c r="C114" s="384" t="s">
        <v>88</v>
      </c>
      <c r="D114" s="385"/>
      <c r="E114" s="385"/>
      <c r="F114" s="385"/>
      <c r="G114" s="386"/>
      <c r="H114" s="59" t="s">
        <v>5</v>
      </c>
      <c r="I114" s="60">
        <v>17.27157305</v>
      </c>
      <c r="J114" s="61"/>
      <c r="K114" s="62">
        <v>17.27157305</v>
      </c>
      <c r="L114" s="61">
        <f>L106-L112</f>
        <v>8.341751139999907</v>
      </c>
      <c r="M114" s="61"/>
      <c r="N114" s="62">
        <v>10.006832739999998</v>
      </c>
      <c r="O114" s="61"/>
      <c r="P114" s="61"/>
      <c r="Q114" s="61"/>
      <c r="R114" s="61"/>
      <c r="S114" s="61"/>
      <c r="T114" s="61"/>
      <c r="U114" s="61"/>
      <c r="V114" s="61"/>
      <c r="W114" s="59"/>
      <c r="X114" s="63"/>
      <c r="Y114" s="63"/>
    </row>
    <row r="115" spans="1:25" s="15" customFormat="1" ht="8.25">
      <c r="A115" s="379" t="s">
        <v>175</v>
      </c>
      <c r="B115" s="380"/>
      <c r="C115" s="384" t="s">
        <v>89</v>
      </c>
      <c r="D115" s="385"/>
      <c r="E115" s="385"/>
      <c r="F115" s="385"/>
      <c r="G115" s="386"/>
      <c r="H115" s="59" t="s">
        <v>5</v>
      </c>
      <c r="I115" s="60"/>
      <c r="J115" s="61"/>
      <c r="K115" s="62"/>
      <c r="L115" s="61"/>
      <c r="M115" s="61"/>
      <c r="N115" s="62"/>
      <c r="O115" s="61"/>
      <c r="P115" s="61"/>
      <c r="Q115" s="61"/>
      <c r="R115" s="61"/>
      <c r="S115" s="61"/>
      <c r="T115" s="61"/>
      <c r="U115" s="61"/>
      <c r="V115" s="61"/>
      <c r="W115" s="59"/>
      <c r="X115" s="63"/>
      <c r="Y115" s="63"/>
    </row>
    <row r="116" spans="1:25" s="15" customFormat="1" ht="8.25">
      <c r="A116" s="379" t="s">
        <v>176</v>
      </c>
      <c r="B116" s="380"/>
      <c r="C116" s="384" t="s">
        <v>90</v>
      </c>
      <c r="D116" s="385"/>
      <c r="E116" s="385"/>
      <c r="F116" s="385"/>
      <c r="G116" s="386"/>
      <c r="H116" s="59" t="s">
        <v>5</v>
      </c>
      <c r="I116" s="60"/>
      <c r="J116" s="61"/>
      <c r="K116" s="62"/>
      <c r="L116" s="61"/>
      <c r="M116" s="61"/>
      <c r="N116" s="62"/>
      <c r="O116" s="61"/>
      <c r="P116" s="61"/>
      <c r="Q116" s="61"/>
      <c r="R116" s="61"/>
      <c r="S116" s="61"/>
      <c r="T116" s="61"/>
      <c r="U116" s="61"/>
      <c r="V116" s="61"/>
      <c r="W116" s="59"/>
      <c r="X116" s="63"/>
      <c r="Y116" s="63"/>
    </row>
    <row r="117" spans="1:25" s="15" customFormat="1" ht="8.25">
      <c r="A117" s="379" t="s">
        <v>177</v>
      </c>
      <c r="B117" s="380"/>
      <c r="C117" s="384" t="s">
        <v>91</v>
      </c>
      <c r="D117" s="385"/>
      <c r="E117" s="385"/>
      <c r="F117" s="385"/>
      <c r="G117" s="386"/>
      <c r="H117" s="59" t="s">
        <v>5</v>
      </c>
      <c r="I117" s="60"/>
      <c r="J117" s="61"/>
      <c r="K117" s="62"/>
      <c r="L117" s="61"/>
      <c r="M117" s="61"/>
      <c r="N117" s="62"/>
      <c r="O117" s="61"/>
      <c r="P117" s="61"/>
      <c r="Q117" s="61"/>
      <c r="R117" s="61"/>
      <c r="S117" s="61"/>
      <c r="T117" s="61"/>
      <c r="U117" s="61"/>
      <c r="V117" s="61"/>
      <c r="W117" s="59"/>
      <c r="X117" s="63"/>
      <c r="Y117" s="63"/>
    </row>
    <row r="118" spans="1:25" s="15" customFormat="1" ht="8.25">
      <c r="A118" s="379" t="s">
        <v>178</v>
      </c>
      <c r="B118" s="380"/>
      <c r="C118" s="381" t="s">
        <v>92</v>
      </c>
      <c r="D118" s="382"/>
      <c r="E118" s="382"/>
      <c r="F118" s="382"/>
      <c r="G118" s="383"/>
      <c r="H118" s="59" t="s">
        <v>5</v>
      </c>
      <c r="I118" s="60"/>
      <c r="J118" s="61"/>
      <c r="K118" s="62"/>
      <c r="L118" s="61"/>
      <c r="M118" s="61"/>
      <c r="N118" s="62"/>
      <c r="O118" s="61"/>
      <c r="P118" s="61"/>
      <c r="Q118" s="61"/>
      <c r="R118" s="61"/>
      <c r="S118" s="61"/>
      <c r="T118" s="61"/>
      <c r="U118" s="61"/>
      <c r="V118" s="61"/>
      <c r="W118" s="59"/>
      <c r="X118" s="63"/>
      <c r="Y118" s="63"/>
    </row>
    <row r="119" spans="1:25" s="15" customFormat="1" ht="8.25">
      <c r="A119" s="379" t="s">
        <v>179</v>
      </c>
      <c r="B119" s="380"/>
      <c r="C119" s="381" t="s">
        <v>93</v>
      </c>
      <c r="D119" s="382"/>
      <c r="E119" s="382"/>
      <c r="F119" s="382"/>
      <c r="G119" s="383"/>
      <c r="H119" s="59" t="s">
        <v>5</v>
      </c>
      <c r="I119" s="60"/>
      <c r="J119" s="61"/>
      <c r="K119" s="62"/>
      <c r="L119" s="61"/>
      <c r="M119" s="61"/>
      <c r="N119" s="62"/>
      <c r="O119" s="61"/>
      <c r="P119" s="61"/>
      <c r="Q119" s="61"/>
      <c r="R119" s="61"/>
      <c r="S119" s="61"/>
      <c r="T119" s="61"/>
      <c r="U119" s="61"/>
      <c r="V119" s="61"/>
      <c r="W119" s="59"/>
      <c r="X119" s="63"/>
      <c r="Y119" s="63"/>
    </row>
    <row r="120" spans="1:25" s="15" customFormat="1" ht="8.25">
      <c r="A120" s="379" t="s">
        <v>180</v>
      </c>
      <c r="B120" s="380"/>
      <c r="C120" s="384" t="s">
        <v>94</v>
      </c>
      <c r="D120" s="385"/>
      <c r="E120" s="385"/>
      <c r="F120" s="385"/>
      <c r="G120" s="386"/>
      <c r="H120" s="59" t="s">
        <v>5</v>
      </c>
      <c r="I120" s="60"/>
      <c r="J120" s="61"/>
      <c r="K120" s="62">
        <v>-178.09884103999997</v>
      </c>
      <c r="L120" s="61"/>
      <c r="M120" s="61"/>
      <c r="N120" s="62">
        <v>-43.1623472433898</v>
      </c>
      <c r="O120" s="61"/>
      <c r="P120" s="61"/>
      <c r="Q120" s="61"/>
      <c r="R120" s="61"/>
      <c r="S120" s="61"/>
      <c r="T120" s="61"/>
      <c r="U120" s="61"/>
      <c r="V120" s="61"/>
      <c r="W120" s="59"/>
      <c r="X120" s="63"/>
      <c r="Y120" s="63"/>
    </row>
    <row r="121" spans="1:25" s="22" customFormat="1" ht="8.25">
      <c r="A121" s="466" t="s">
        <v>181</v>
      </c>
      <c r="B121" s="467"/>
      <c r="C121" s="449" t="s">
        <v>182</v>
      </c>
      <c r="D121" s="450"/>
      <c r="E121" s="450"/>
      <c r="F121" s="450"/>
      <c r="G121" s="451"/>
      <c r="H121" s="64" t="s">
        <v>5</v>
      </c>
      <c r="I121" s="65"/>
      <c r="J121" s="66"/>
      <c r="K121" s="67"/>
      <c r="L121" s="66"/>
      <c r="M121" s="66"/>
      <c r="N121" s="67"/>
      <c r="O121" s="66"/>
      <c r="P121" s="66"/>
      <c r="Q121" s="66"/>
      <c r="R121" s="66"/>
      <c r="S121" s="66"/>
      <c r="T121" s="66"/>
      <c r="U121" s="66"/>
      <c r="V121" s="66"/>
      <c r="W121" s="64"/>
      <c r="X121" s="58"/>
      <c r="Y121" s="58"/>
    </row>
    <row r="122" spans="1:25" s="15" customFormat="1" ht="8.25">
      <c r="A122" s="379" t="s">
        <v>183</v>
      </c>
      <c r="B122" s="380"/>
      <c r="C122" s="384" t="s">
        <v>52</v>
      </c>
      <c r="D122" s="385"/>
      <c r="E122" s="385"/>
      <c r="F122" s="385"/>
      <c r="G122" s="386"/>
      <c r="H122" s="59" t="s">
        <v>5</v>
      </c>
      <c r="I122" s="60"/>
      <c r="J122" s="61"/>
      <c r="K122" s="62"/>
      <c r="L122" s="61"/>
      <c r="M122" s="61"/>
      <c r="N122" s="62"/>
      <c r="O122" s="61"/>
      <c r="P122" s="61"/>
      <c r="Q122" s="61"/>
      <c r="R122" s="61"/>
      <c r="S122" s="61"/>
      <c r="T122" s="61"/>
      <c r="U122" s="61"/>
      <c r="V122" s="61"/>
      <c r="W122" s="59"/>
      <c r="X122" s="63"/>
      <c r="Y122" s="63"/>
    </row>
    <row r="123" spans="1:25" s="15" customFormat="1" ht="8.25">
      <c r="A123" s="379" t="s">
        <v>184</v>
      </c>
      <c r="B123" s="380"/>
      <c r="C123" s="381" t="s">
        <v>53</v>
      </c>
      <c r="D123" s="382"/>
      <c r="E123" s="382"/>
      <c r="F123" s="382"/>
      <c r="G123" s="383"/>
      <c r="H123" s="59" t="s">
        <v>5</v>
      </c>
      <c r="I123" s="60"/>
      <c r="J123" s="61"/>
      <c r="K123" s="62"/>
      <c r="L123" s="61"/>
      <c r="M123" s="61"/>
      <c r="N123" s="62"/>
      <c r="O123" s="61"/>
      <c r="P123" s="61"/>
      <c r="Q123" s="61"/>
      <c r="R123" s="61"/>
      <c r="S123" s="61"/>
      <c r="T123" s="61"/>
      <c r="U123" s="61"/>
      <c r="V123" s="61"/>
      <c r="W123" s="59"/>
      <c r="X123" s="63"/>
      <c r="Y123" s="63"/>
    </row>
    <row r="124" spans="1:25" s="15" customFormat="1" ht="8.25">
      <c r="A124" s="379" t="s">
        <v>185</v>
      </c>
      <c r="B124" s="380"/>
      <c r="C124" s="381" t="s">
        <v>62</v>
      </c>
      <c r="D124" s="382"/>
      <c r="E124" s="382"/>
      <c r="F124" s="382"/>
      <c r="G124" s="383"/>
      <c r="H124" s="59" t="s">
        <v>5</v>
      </c>
      <c r="I124" s="60"/>
      <c r="J124" s="61"/>
      <c r="K124" s="62"/>
      <c r="L124" s="61"/>
      <c r="M124" s="61"/>
      <c r="N124" s="62"/>
      <c r="O124" s="61"/>
      <c r="P124" s="61"/>
      <c r="Q124" s="61"/>
      <c r="R124" s="61"/>
      <c r="S124" s="61"/>
      <c r="T124" s="61"/>
      <c r="U124" s="61"/>
      <c r="V124" s="61"/>
      <c r="W124" s="59"/>
      <c r="X124" s="63"/>
      <c r="Y124" s="63"/>
    </row>
    <row r="125" spans="1:25" s="15" customFormat="1" ht="8.25">
      <c r="A125" s="379" t="s">
        <v>186</v>
      </c>
      <c r="B125" s="380"/>
      <c r="C125" s="381" t="s">
        <v>63</v>
      </c>
      <c r="D125" s="382"/>
      <c r="E125" s="382"/>
      <c r="F125" s="382"/>
      <c r="G125" s="383"/>
      <c r="H125" s="59" t="s">
        <v>5</v>
      </c>
      <c r="I125" s="60"/>
      <c r="J125" s="88"/>
      <c r="K125" s="62"/>
      <c r="L125" s="61"/>
      <c r="M125" s="88"/>
      <c r="N125" s="62"/>
      <c r="O125" s="61"/>
      <c r="P125" s="61"/>
      <c r="Q125" s="61"/>
      <c r="R125" s="61"/>
      <c r="S125" s="61"/>
      <c r="T125" s="61"/>
      <c r="U125" s="61"/>
      <c r="V125" s="61"/>
      <c r="W125" s="59"/>
      <c r="X125" s="63"/>
      <c r="Y125" s="63"/>
    </row>
    <row r="126" spans="1:25" s="15" customFormat="1" ht="8.25">
      <c r="A126" s="379" t="s">
        <v>187</v>
      </c>
      <c r="B126" s="380"/>
      <c r="C126" s="384" t="s">
        <v>676</v>
      </c>
      <c r="D126" s="385"/>
      <c r="E126" s="385"/>
      <c r="F126" s="385"/>
      <c r="G126" s="386"/>
      <c r="H126" s="59" t="s">
        <v>5</v>
      </c>
      <c r="I126" s="60"/>
      <c r="J126" s="88"/>
      <c r="K126" s="62"/>
      <c r="L126" s="61"/>
      <c r="M126" s="88"/>
      <c r="N126" s="62"/>
      <c r="O126" s="61"/>
      <c r="P126" s="61"/>
      <c r="Q126" s="61"/>
      <c r="R126" s="61"/>
      <c r="S126" s="61"/>
      <c r="T126" s="61"/>
      <c r="U126" s="61"/>
      <c r="V126" s="61"/>
      <c r="W126" s="59"/>
      <c r="X126" s="63"/>
      <c r="Y126" s="63"/>
    </row>
    <row r="127" spans="1:25" s="15" customFormat="1" ht="8.25">
      <c r="A127" s="379" t="s">
        <v>188</v>
      </c>
      <c r="B127" s="380"/>
      <c r="C127" s="384" t="s">
        <v>677</v>
      </c>
      <c r="D127" s="385"/>
      <c r="E127" s="385"/>
      <c r="F127" s="385"/>
      <c r="G127" s="386"/>
      <c r="H127" s="59" t="s">
        <v>5</v>
      </c>
      <c r="I127" s="60"/>
      <c r="J127" s="88"/>
      <c r="K127" s="62"/>
      <c r="L127" s="61"/>
      <c r="M127" s="88"/>
      <c r="N127" s="62"/>
      <c r="O127" s="61"/>
      <c r="P127" s="61"/>
      <c r="Q127" s="61"/>
      <c r="R127" s="61"/>
      <c r="S127" s="61"/>
      <c r="T127" s="61"/>
      <c r="U127" s="61"/>
      <c r="V127" s="61"/>
      <c r="W127" s="59"/>
      <c r="X127" s="63"/>
      <c r="Y127" s="63"/>
    </row>
    <row r="128" spans="1:25" s="15" customFormat="1" ht="8.25">
      <c r="A128" s="379" t="s">
        <v>189</v>
      </c>
      <c r="B128" s="380"/>
      <c r="C128" s="384" t="s">
        <v>678</v>
      </c>
      <c r="D128" s="385"/>
      <c r="E128" s="385"/>
      <c r="F128" s="385"/>
      <c r="G128" s="386"/>
      <c r="H128" s="59" t="s">
        <v>5</v>
      </c>
      <c r="I128" s="60"/>
      <c r="J128" s="88"/>
      <c r="K128" s="62"/>
      <c r="L128" s="61"/>
      <c r="M128" s="88"/>
      <c r="N128" s="62"/>
      <c r="O128" s="61"/>
      <c r="P128" s="61"/>
      <c r="Q128" s="61"/>
      <c r="R128" s="61"/>
      <c r="S128" s="61"/>
      <c r="T128" s="61"/>
      <c r="U128" s="61"/>
      <c r="V128" s="61"/>
      <c r="W128" s="59"/>
      <c r="X128" s="63"/>
      <c r="Y128" s="63"/>
    </row>
    <row r="129" spans="1:25" s="15" customFormat="1" ht="8.25">
      <c r="A129" s="379" t="s">
        <v>190</v>
      </c>
      <c r="B129" s="380"/>
      <c r="C129" s="384" t="s">
        <v>679</v>
      </c>
      <c r="D129" s="385"/>
      <c r="E129" s="385"/>
      <c r="F129" s="385"/>
      <c r="G129" s="386"/>
      <c r="H129" s="59" t="s">
        <v>5</v>
      </c>
      <c r="I129" s="60"/>
      <c r="J129" s="88"/>
      <c r="K129" s="62"/>
      <c r="L129" s="61"/>
      <c r="M129" s="88"/>
      <c r="N129" s="62"/>
      <c r="O129" s="61"/>
      <c r="P129" s="61"/>
      <c r="Q129" s="61"/>
      <c r="R129" s="61"/>
      <c r="S129" s="61"/>
      <c r="T129" s="61"/>
      <c r="U129" s="61"/>
      <c r="V129" s="61"/>
      <c r="W129" s="59"/>
      <c r="X129" s="63"/>
      <c r="Y129" s="63"/>
    </row>
    <row r="130" spans="1:25" s="15" customFormat="1" ht="8.25">
      <c r="A130" s="379" t="s">
        <v>191</v>
      </c>
      <c r="B130" s="380"/>
      <c r="C130" s="384" t="s">
        <v>680</v>
      </c>
      <c r="D130" s="385"/>
      <c r="E130" s="385"/>
      <c r="F130" s="385"/>
      <c r="G130" s="386"/>
      <c r="H130" s="59" t="s">
        <v>5</v>
      </c>
      <c r="I130" s="60"/>
      <c r="J130" s="88"/>
      <c r="K130" s="62"/>
      <c r="L130" s="61"/>
      <c r="M130" s="88"/>
      <c r="N130" s="62"/>
      <c r="O130" s="61"/>
      <c r="P130" s="61"/>
      <c r="Q130" s="61"/>
      <c r="R130" s="61"/>
      <c r="S130" s="61"/>
      <c r="T130" s="61"/>
      <c r="U130" s="61"/>
      <c r="V130" s="61"/>
      <c r="W130" s="59"/>
      <c r="X130" s="63"/>
      <c r="Y130" s="63"/>
    </row>
    <row r="131" spans="1:25" s="15" customFormat="1" ht="8.25">
      <c r="A131" s="379" t="s">
        <v>192</v>
      </c>
      <c r="B131" s="380"/>
      <c r="C131" s="384" t="s">
        <v>681</v>
      </c>
      <c r="D131" s="385"/>
      <c r="E131" s="385"/>
      <c r="F131" s="385"/>
      <c r="G131" s="386"/>
      <c r="H131" s="59" t="s">
        <v>5</v>
      </c>
      <c r="I131" s="60"/>
      <c r="J131" s="88"/>
      <c r="K131" s="62"/>
      <c r="L131" s="61"/>
      <c r="M131" s="88"/>
      <c r="N131" s="62"/>
      <c r="O131" s="61"/>
      <c r="P131" s="61"/>
      <c r="Q131" s="61"/>
      <c r="R131" s="61"/>
      <c r="S131" s="61"/>
      <c r="T131" s="61"/>
      <c r="U131" s="61"/>
      <c r="V131" s="61"/>
      <c r="W131" s="59"/>
      <c r="X131" s="63"/>
      <c r="Y131" s="63"/>
    </row>
    <row r="132" spans="1:25" s="15" customFormat="1" ht="8.25">
      <c r="A132" s="379" t="s">
        <v>193</v>
      </c>
      <c r="B132" s="380"/>
      <c r="C132" s="384" t="s">
        <v>91</v>
      </c>
      <c r="D132" s="385"/>
      <c r="E132" s="385"/>
      <c r="F132" s="385"/>
      <c r="G132" s="386"/>
      <c r="H132" s="59" t="s">
        <v>5</v>
      </c>
      <c r="I132" s="60"/>
      <c r="J132" s="88"/>
      <c r="K132" s="62"/>
      <c r="L132" s="61"/>
      <c r="M132" s="88"/>
      <c r="N132" s="62"/>
      <c r="O132" s="61"/>
      <c r="P132" s="61"/>
      <c r="Q132" s="61"/>
      <c r="R132" s="61"/>
      <c r="S132" s="61"/>
      <c r="T132" s="61"/>
      <c r="U132" s="61"/>
      <c r="V132" s="61"/>
      <c r="W132" s="59"/>
      <c r="X132" s="63"/>
      <c r="Y132" s="63"/>
    </row>
    <row r="133" spans="1:25" s="15" customFormat="1" ht="8.25">
      <c r="A133" s="379" t="s">
        <v>194</v>
      </c>
      <c r="B133" s="380"/>
      <c r="C133" s="381" t="s">
        <v>92</v>
      </c>
      <c r="D133" s="382"/>
      <c r="E133" s="382"/>
      <c r="F133" s="382"/>
      <c r="G133" s="383"/>
      <c r="H133" s="59" t="s">
        <v>5</v>
      </c>
      <c r="I133" s="60"/>
      <c r="J133" s="88"/>
      <c r="K133" s="62"/>
      <c r="L133" s="61"/>
      <c r="M133" s="88"/>
      <c r="N133" s="62"/>
      <c r="O133" s="61"/>
      <c r="P133" s="61"/>
      <c r="Q133" s="61"/>
      <c r="R133" s="61"/>
      <c r="S133" s="61"/>
      <c r="T133" s="61"/>
      <c r="U133" s="61"/>
      <c r="V133" s="61"/>
      <c r="W133" s="59"/>
      <c r="X133" s="63"/>
      <c r="Y133" s="63"/>
    </row>
    <row r="134" spans="1:25" s="15" customFormat="1" ht="8.25">
      <c r="A134" s="379" t="s">
        <v>195</v>
      </c>
      <c r="B134" s="380"/>
      <c r="C134" s="381" t="s">
        <v>93</v>
      </c>
      <c r="D134" s="382"/>
      <c r="E134" s="382"/>
      <c r="F134" s="382"/>
      <c r="G134" s="383"/>
      <c r="H134" s="59" t="s">
        <v>5</v>
      </c>
      <c r="I134" s="60"/>
      <c r="J134" s="88"/>
      <c r="K134" s="62"/>
      <c r="L134" s="61"/>
      <c r="M134" s="88"/>
      <c r="N134" s="62"/>
      <c r="O134" s="61"/>
      <c r="P134" s="61"/>
      <c r="Q134" s="61"/>
      <c r="R134" s="61"/>
      <c r="S134" s="61"/>
      <c r="T134" s="61"/>
      <c r="U134" s="61"/>
      <c r="V134" s="61"/>
      <c r="W134" s="59"/>
      <c r="X134" s="63"/>
      <c r="Y134" s="63"/>
    </row>
    <row r="135" spans="1:25" s="15" customFormat="1" ht="8.25">
      <c r="A135" s="379" t="s">
        <v>196</v>
      </c>
      <c r="B135" s="380"/>
      <c r="C135" s="384" t="s">
        <v>682</v>
      </c>
      <c r="D135" s="385"/>
      <c r="E135" s="385"/>
      <c r="F135" s="385"/>
      <c r="G135" s="386"/>
      <c r="H135" s="59" t="s">
        <v>5</v>
      </c>
      <c r="I135" s="60"/>
      <c r="J135" s="88"/>
      <c r="K135" s="62"/>
      <c r="L135" s="61"/>
      <c r="M135" s="88"/>
      <c r="N135" s="62"/>
      <c r="O135" s="61"/>
      <c r="P135" s="61"/>
      <c r="Q135" s="61"/>
      <c r="R135" s="61"/>
      <c r="S135" s="61"/>
      <c r="T135" s="61"/>
      <c r="U135" s="61"/>
      <c r="V135" s="61"/>
      <c r="W135" s="59"/>
      <c r="X135" s="63"/>
      <c r="Y135" s="63"/>
    </row>
    <row r="136" spans="1:25" s="22" customFormat="1" ht="8.25">
      <c r="A136" s="466" t="s">
        <v>197</v>
      </c>
      <c r="B136" s="467"/>
      <c r="C136" s="449" t="s">
        <v>198</v>
      </c>
      <c r="D136" s="450"/>
      <c r="E136" s="450"/>
      <c r="F136" s="450"/>
      <c r="G136" s="451"/>
      <c r="H136" s="64" t="s">
        <v>5</v>
      </c>
      <c r="I136" s="65"/>
      <c r="J136" s="89"/>
      <c r="K136" s="67"/>
      <c r="L136" s="66"/>
      <c r="M136" s="89"/>
      <c r="N136" s="67"/>
      <c r="O136" s="66"/>
      <c r="P136" s="66"/>
      <c r="Q136" s="66"/>
      <c r="R136" s="66"/>
      <c r="S136" s="66"/>
      <c r="T136" s="66"/>
      <c r="U136" s="66"/>
      <c r="V136" s="66"/>
      <c r="W136" s="64"/>
      <c r="X136" s="58"/>
      <c r="Y136" s="58"/>
    </row>
    <row r="137" spans="1:25" s="15" customFormat="1" ht="8.25">
      <c r="A137" s="379" t="s">
        <v>199</v>
      </c>
      <c r="B137" s="380"/>
      <c r="C137" s="384" t="s">
        <v>52</v>
      </c>
      <c r="D137" s="385"/>
      <c r="E137" s="385"/>
      <c r="F137" s="385"/>
      <c r="G137" s="386"/>
      <c r="H137" s="59" t="s">
        <v>5</v>
      </c>
      <c r="I137" s="60"/>
      <c r="J137" s="88"/>
      <c r="K137" s="62"/>
      <c r="L137" s="61"/>
      <c r="M137" s="88"/>
      <c r="N137" s="62"/>
      <c r="O137" s="61"/>
      <c r="P137" s="61"/>
      <c r="Q137" s="61"/>
      <c r="R137" s="61"/>
      <c r="S137" s="61"/>
      <c r="T137" s="61"/>
      <c r="U137" s="61"/>
      <c r="V137" s="61"/>
      <c r="W137" s="59"/>
      <c r="X137" s="63"/>
      <c r="Y137" s="63"/>
    </row>
    <row r="138" spans="1:25" s="15" customFormat="1" ht="8.25">
      <c r="A138" s="379" t="s">
        <v>200</v>
      </c>
      <c r="B138" s="380"/>
      <c r="C138" s="381" t="s">
        <v>53</v>
      </c>
      <c r="D138" s="382"/>
      <c r="E138" s="382"/>
      <c r="F138" s="382"/>
      <c r="G138" s="383"/>
      <c r="H138" s="59" t="s">
        <v>5</v>
      </c>
      <c r="I138" s="60"/>
      <c r="J138" s="88"/>
      <c r="K138" s="62"/>
      <c r="L138" s="61"/>
      <c r="M138" s="88"/>
      <c r="N138" s="62"/>
      <c r="O138" s="61"/>
      <c r="P138" s="61"/>
      <c r="Q138" s="61"/>
      <c r="R138" s="61"/>
      <c r="S138" s="61"/>
      <c r="T138" s="61"/>
      <c r="U138" s="61"/>
      <c r="V138" s="61"/>
      <c r="W138" s="59"/>
      <c r="X138" s="63"/>
      <c r="Y138" s="63"/>
    </row>
    <row r="139" spans="1:25" s="15" customFormat="1" ht="8.25">
      <c r="A139" s="379" t="s">
        <v>201</v>
      </c>
      <c r="B139" s="380"/>
      <c r="C139" s="381" t="s">
        <v>62</v>
      </c>
      <c r="D139" s="382"/>
      <c r="E139" s="382"/>
      <c r="F139" s="382"/>
      <c r="G139" s="383"/>
      <c r="H139" s="59" t="s">
        <v>5</v>
      </c>
      <c r="I139" s="60"/>
      <c r="J139" s="88"/>
      <c r="K139" s="62"/>
      <c r="L139" s="61"/>
      <c r="M139" s="88"/>
      <c r="N139" s="62"/>
      <c r="O139" s="61"/>
      <c r="P139" s="61"/>
      <c r="Q139" s="61"/>
      <c r="R139" s="61"/>
      <c r="S139" s="61"/>
      <c r="T139" s="61"/>
      <c r="U139" s="61"/>
      <c r="V139" s="61"/>
      <c r="W139" s="59"/>
      <c r="X139" s="63"/>
      <c r="Y139" s="63"/>
    </row>
    <row r="140" spans="1:25" s="15" customFormat="1" ht="8.25">
      <c r="A140" s="379" t="s">
        <v>202</v>
      </c>
      <c r="B140" s="380"/>
      <c r="C140" s="381" t="s">
        <v>63</v>
      </c>
      <c r="D140" s="382"/>
      <c r="E140" s="382"/>
      <c r="F140" s="382"/>
      <c r="G140" s="383"/>
      <c r="H140" s="59" t="s">
        <v>5</v>
      </c>
      <c r="I140" s="60"/>
      <c r="J140" s="88"/>
      <c r="K140" s="62"/>
      <c r="L140" s="61"/>
      <c r="M140" s="88"/>
      <c r="N140" s="62"/>
      <c r="O140" s="61"/>
      <c r="P140" s="61"/>
      <c r="Q140" s="61"/>
      <c r="R140" s="61"/>
      <c r="S140" s="61"/>
      <c r="T140" s="61"/>
      <c r="U140" s="61"/>
      <c r="V140" s="61"/>
      <c r="W140" s="59"/>
      <c r="X140" s="63"/>
      <c r="Y140" s="63"/>
    </row>
    <row r="141" spans="1:25" s="15" customFormat="1" ht="8.25">
      <c r="A141" s="379" t="s">
        <v>203</v>
      </c>
      <c r="B141" s="380"/>
      <c r="C141" s="384" t="s">
        <v>64</v>
      </c>
      <c r="D141" s="385"/>
      <c r="E141" s="385"/>
      <c r="F141" s="385"/>
      <c r="G141" s="386"/>
      <c r="H141" s="59" t="s">
        <v>5</v>
      </c>
      <c r="I141" s="60"/>
      <c r="J141" s="88"/>
      <c r="K141" s="62"/>
      <c r="L141" s="61"/>
      <c r="M141" s="88"/>
      <c r="N141" s="62"/>
      <c r="O141" s="61"/>
      <c r="P141" s="61"/>
      <c r="Q141" s="61"/>
      <c r="R141" s="61"/>
      <c r="S141" s="61"/>
      <c r="T141" s="61"/>
      <c r="U141" s="61"/>
      <c r="V141" s="61"/>
      <c r="W141" s="59"/>
      <c r="X141" s="63"/>
      <c r="Y141" s="63"/>
    </row>
    <row r="142" spans="1:25" s="15" customFormat="1" ht="8.25">
      <c r="A142" s="379" t="s">
        <v>204</v>
      </c>
      <c r="B142" s="380"/>
      <c r="C142" s="384" t="s">
        <v>86</v>
      </c>
      <c r="D142" s="385"/>
      <c r="E142" s="385"/>
      <c r="F142" s="385"/>
      <c r="G142" s="386"/>
      <c r="H142" s="59" t="s">
        <v>5</v>
      </c>
      <c r="I142" s="60"/>
      <c r="J142" s="88"/>
      <c r="K142" s="62"/>
      <c r="L142" s="61"/>
      <c r="M142" s="88"/>
      <c r="N142" s="62"/>
      <c r="O142" s="61"/>
      <c r="P142" s="61"/>
      <c r="Q142" s="61"/>
      <c r="R142" s="61"/>
      <c r="S142" s="61"/>
      <c r="T142" s="61"/>
      <c r="U142" s="61"/>
      <c r="V142" s="61"/>
      <c r="W142" s="59"/>
      <c r="X142" s="63"/>
      <c r="Y142" s="63"/>
    </row>
    <row r="143" spans="1:25" s="15" customFormat="1" ht="8.25">
      <c r="A143" s="379" t="s">
        <v>205</v>
      </c>
      <c r="B143" s="380"/>
      <c r="C143" s="384" t="s">
        <v>87</v>
      </c>
      <c r="D143" s="385"/>
      <c r="E143" s="385"/>
      <c r="F143" s="385"/>
      <c r="G143" s="386"/>
      <c r="H143" s="59" t="s">
        <v>5</v>
      </c>
      <c r="I143" s="60"/>
      <c r="J143" s="88"/>
      <c r="K143" s="62"/>
      <c r="L143" s="61"/>
      <c r="M143" s="88"/>
      <c r="N143" s="62"/>
      <c r="O143" s="61"/>
      <c r="P143" s="61"/>
      <c r="Q143" s="61"/>
      <c r="R143" s="61"/>
      <c r="S143" s="61"/>
      <c r="T143" s="61"/>
      <c r="U143" s="61"/>
      <c r="V143" s="61"/>
      <c r="W143" s="59"/>
      <c r="X143" s="63"/>
      <c r="Y143" s="63"/>
    </row>
    <row r="144" spans="1:25" s="15" customFormat="1" ht="8.25">
      <c r="A144" s="379" t="s">
        <v>206</v>
      </c>
      <c r="B144" s="380"/>
      <c r="C144" s="384" t="s">
        <v>88</v>
      </c>
      <c r="D144" s="385"/>
      <c r="E144" s="385"/>
      <c r="F144" s="385"/>
      <c r="G144" s="386"/>
      <c r="H144" s="59" t="s">
        <v>5</v>
      </c>
      <c r="I144" s="60"/>
      <c r="J144" s="88"/>
      <c r="K144" s="62"/>
      <c r="L144" s="61"/>
      <c r="M144" s="88"/>
      <c r="N144" s="62"/>
      <c r="O144" s="61"/>
      <c r="P144" s="61"/>
      <c r="Q144" s="61"/>
      <c r="R144" s="61"/>
      <c r="S144" s="61"/>
      <c r="T144" s="61"/>
      <c r="U144" s="61"/>
      <c r="V144" s="61"/>
      <c r="W144" s="59"/>
      <c r="X144" s="63"/>
      <c r="Y144" s="63"/>
    </row>
    <row r="145" spans="1:25" s="15" customFormat="1" ht="8.25">
      <c r="A145" s="379" t="s">
        <v>207</v>
      </c>
      <c r="B145" s="380"/>
      <c r="C145" s="384" t="s">
        <v>89</v>
      </c>
      <c r="D145" s="385"/>
      <c r="E145" s="385"/>
      <c r="F145" s="385"/>
      <c r="G145" s="386"/>
      <c r="H145" s="59" t="s">
        <v>5</v>
      </c>
      <c r="I145" s="60"/>
      <c r="J145" s="88"/>
      <c r="K145" s="62"/>
      <c r="L145" s="61"/>
      <c r="M145" s="88"/>
      <c r="N145" s="62"/>
      <c r="O145" s="61"/>
      <c r="P145" s="61"/>
      <c r="Q145" s="61"/>
      <c r="R145" s="61"/>
      <c r="S145" s="61"/>
      <c r="T145" s="61"/>
      <c r="U145" s="61"/>
      <c r="V145" s="61"/>
      <c r="W145" s="59"/>
      <c r="X145" s="63"/>
      <c r="Y145" s="63"/>
    </row>
    <row r="146" spans="1:25" s="15" customFormat="1" ht="8.25">
      <c r="A146" s="379" t="s">
        <v>208</v>
      </c>
      <c r="B146" s="380"/>
      <c r="C146" s="384" t="s">
        <v>90</v>
      </c>
      <c r="D146" s="385"/>
      <c r="E146" s="385"/>
      <c r="F146" s="385"/>
      <c r="G146" s="386"/>
      <c r="H146" s="59" t="s">
        <v>5</v>
      </c>
      <c r="I146" s="60"/>
      <c r="J146" s="88"/>
      <c r="K146" s="62"/>
      <c r="L146" s="61"/>
      <c r="M146" s="88"/>
      <c r="N146" s="62"/>
      <c r="O146" s="61"/>
      <c r="P146" s="61"/>
      <c r="Q146" s="61"/>
      <c r="R146" s="61"/>
      <c r="S146" s="61"/>
      <c r="T146" s="61"/>
      <c r="U146" s="61"/>
      <c r="V146" s="61"/>
      <c r="W146" s="59"/>
      <c r="X146" s="63"/>
      <c r="Y146" s="63"/>
    </row>
    <row r="147" spans="1:25" s="15" customFormat="1" ht="8.25">
      <c r="A147" s="379" t="s">
        <v>209</v>
      </c>
      <c r="B147" s="380"/>
      <c r="C147" s="384" t="s">
        <v>91</v>
      </c>
      <c r="D147" s="385"/>
      <c r="E147" s="385"/>
      <c r="F147" s="385"/>
      <c r="G147" s="386"/>
      <c r="H147" s="59" t="s">
        <v>5</v>
      </c>
      <c r="I147" s="60"/>
      <c r="J147" s="88"/>
      <c r="K147" s="62"/>
      <c r="L147" s="61"/>
      <c r="M147" s="88"/>
      <c r="N147" s="62"/>
      <c r="O147" s="61"/>
      <c r="P147" s="61"/>
      <c r="Q147" s="61"/>
      <c r="R147" s="61"/>
      <c r="S147" s="61"/>
      <c r="T147" s="61"/>
      <c r="U147" s="61"/>
      <c r="V147" s="61"/>
      <c r="W147" s="59"/>
      <c r="X147" s="63"/>
      <c r="Y147" s="63"/>
    </row>
    <row r="148" spans="1:25" s="15" customFormat="1" ht="8.25">
      <c r="A148" s="379" t="s">
        <v>210</v>
      </c>
      <c r="B148" s="380"/>
      <c r="C148" s="381" t="s">
        <v>92</v>
      </c>
      <c r="D148" s="382"/>
      <c r="E148" s="382"/>
      <c r="F148" s="382"/>
      <c r="G148" s="383"/>
      <c r="H148" s="59" t="s">
        <v>5</v>
      </c>
      <c r="I148" s="60"/>
      <c r="J148" s="88"/>
      <c r="K148" s="62"/>
      <c r="L148" s="61"/>
      <c r="M148" s="88"/>
      <c r="N148" s="62"/>
      <c r="O148" s="61"/>
      <c r="P148" s="61"/>
      <c r="Q148" s="61"/>
      <c r="R148" s="61"/>
      <c r="S148" s="61"/>
      <c r="T148" s="61"/>
      <c r="U148" s="61"/>
      <c r="V148" s="61"/>
      <c r="W148" s="59"/>
      <c r="X148" s="63"/>
      <c r="Y148" s="63"/>
    </row>
    <row r="149" spans="1:25" s="15" customFormat="1" ht="8.25">
      <c r="A149" s="379" t="s">
        <v>211</v>
      </c>
      <c r="B149" s="380"/>
      <c r="C149" s="381" t="s">
        <v>93</v>
      </c>
      <c r="D149" s="382"/>
      <c r="E149" s="382"/>
      <c r="F149" s="382"/>
      <c r="G149" s="383"/>
      <c r="H149" s="59" t="s">
        <v>5</v>
      </c>
      <c r="I149" s="60"/>
      <c r="J149" s="88"/>
      <c r="K149" s="62"/>
      <c r="L149" s="61"/>
      <c r="M149" s="88"/>
      <c r="N149" s="62"/>
      <c r="O149" s="61"/>
      <c r="P149" s="61"/>
      <c r="Q149" s="61"/>
      <c r="R149" s="61"/>
      <c r="S149" s="61"/>
      <c r="T149" s="61"/>
      <c r="U149" s="61"/>
      <c r="V149" s="61"/>
      <c r="W149" s="59"/>
      <c r="X149" s="63"/>
      <c r="Y149" s="63"/>
    </row>
    <row r="150" spans="1:25" s="15" customFormat="1" ht="8.25">
      <c r="A150" s="379" t="s">
        <v>212</v>
      </c>
      <c r="B150" s="380"/>
      <c r="C150" s="384" t="s">
        <v>94</v>
      </c>
      <c r="D150" s="385"/>
      <c r="E150" s="385"/>
      <c r="F150" s="385"/>
      <c r="G150" s="386"/>
      <c r="H150" s="59" t="s">
        <v>5</v>
      </c>
      <c r="I150" s="60"/>
      <c r="J150" s="88"/>
      <c r="K150" s="62"/>
      <c r="L150" s="61"/>
      <c r="M150" s="88"/>
      <c r="N150" s="62"/>
      <c r="O150" s="61"/>
      <c r="P150" s="61"/>
      <c r="Q150" s="61"/>
      <c r="R150" s="61"/>
      <c r="S150" s="61"/>
      <c r="T150" s="61"/>
      <c r="U150" s="61"/>
      <c r="V150" s="61"/>
      <c r="W150" s="59"/>
      <c r="X150" s="63"/>
      <c r="Y150" s="63"/>
    </row>
    <row r="151" spans="1:25" s="22" customFormat="1" ht="8.25">
      <c r="A151" s="466" t="s">
        <v>213</v>
      </c>
      <c r="B151" s="467"/>
      <c r="C151" s="449" t="s">
        <v>214</v>
      </c>
      <c r="D151" s="450"/>
      <c r="E151" s="450"/>
      <c r="F151" s="450"/>
      <c r="G151" s="451"/>
      <c r="H151" s="64" t="s">
        <v>5</v>
      </c>
      <c r="I151" s="65">
        <f>I152</f>
        <v>90.99</v>
      </c>
      <c r="J151" s="89"/>
      <c r="K151" s="67"/>
      <c r="L151" s="66">
        <f>L152</f>
        <v>36.638</v>
      </c>
      <c r="M151" s="89"/>
      <c r="N151" s="67"/>
      <c r="O151" s="66"/>
      <c r="P151" s="66"/>
      <c r="Q151" s="66"/>
      <c r="R151" s="66"/>
      <c r="S151" s="66"/>
      <c r="T151" s="66"/>
      <c r="U151" s="66"/>
      <c r="V151" s="66"/>
      <c r="W151" s="64"/>
      <c r="X151" s="58"/>
      <c r="Y151" s="58"/>
    </row>
    <row r="152" spans="1:25" s="15" customFormat="1" ht="8.25">
      <c r="A152" s="379" t="s">
        <v>215</v>
      </c>
      <c r="B152" s="380"/>
      <c r="C152" s="384" t="s">
        <v>219</v>
      </c>
      <c r="D152" s="385"/>
      <c r="E152" s="385"/>
      <c r="F152" s="385"/>
      <c r="G152" s="386"/>
      <c r="H152" s="59" t="s">
        <v>5</v>
      </c>
      <c r="I152" s="60">
        <v>90.99</v>
      </c>
      <c r="J152" s="88"/>
      <c r="K152" s="62"/>
      <c r="L152" s="61">
        <v>36.638</v>
      </c>
      <c r="M152" s="88"/>
      <c r="N152" s="62"/>
      <c r="O152" s="61"/>
      <c r="P152" s="61"/>
      <c r="Q152" s="61"/>
      <c r="R152" s="61"/>
      <c r="S152" s="61"/>
      <c r="T152" s="61"/>
      <c r="U152" s="61"/>
      <c r="V152" s="61"/>
      <c r="W152" s="59"/>
      <c r="X152" s="63"/>
      <c r="Y152" s="63"/>
    </row>
    <row r="153" spans="1:25" s="15" customFormat="1" ht="8.25">
      <c r="A153" s="379" t="s">
        <v>216</v>
      </c>
      <c r="B153" s="380"/>
      <c r="C153" s="384" t="s">
        <v>220</v>
      </c>
      <c r="D153" s="385"/>
      <c r="E153" s="385"/>
      <c r="F153" s="385"/>
      <c r="G153" s="386"/>
      <c r="H153" s="59" t="s">
        <v>5</v>
      </c>
      <c r="I153" s="60"/>
      <c r="J153" s="88"/>
      <c r="K153" s="62"/>
      <c r="L153" s="61"/>
      <c r="M153" s="88"/>
      <c r="N153" s="62"/>
      <c r="O153" s="61"/>
      <c r="P153" s="61"/>
      <c r="Q153" s="61"/>
      <c r="R153" s="61"/>
      <c r="S153" s="61"/>
      <c r="T153" s="61"/>
      <c r="U153" s="61"/>
      <c r="V153" s="61"/>
      <c r="W153" s="59"/>
      <c r="X153" s="63"/>
      <c r="Y153" s="63"/>
    </row>
    <row r="154" spans="1:25" s="15" customFormat="1" ht="8.25">
      <c r="A154" s="379" t="s">
        <v>217</v>
      </c>
      <c r="B154" s="380"/>
      <c r="C154" s="384" t="s">
        <v>221</v>
      </c>
      <c r="D154" s="385"/>
      <c r="E154" s="385"/>
      <c r="F154" s="385"/>
      <c r="G154" s="386"/>
      <c r="H154" s="59" t="s">
        <v>5</v>
      </c>
      <c r="I154" s="60"/>
      <c r="J154" s="88"/>
      <c r="K154" s="62"/>
      <c r="L154" s="61"/>
      <c r="M154" s="88"/>
      <c r="N154" s="62"/>
      <c r="O154" s="61"/>
      <c r="P154" s="61"/>
      <c r="Q154" s="61"/>
      <c r="R154" s="61"/>
      <c r="S154" s="61"/>
      <c r="T154" s="61"/>
      <c r="U154" s="61"/>
      <c r="V154" s="61"/>
      <c r="W154" s="59"/>
      <c r="X154" s="63"/>
      <c r="Y154" s="63"/>
    </row>
    <row r="155" spans="1:25" s="15" customFormat="1" ht="9" thickBot="1">
      <c r="A155" s="390" t="s">
        <v>218</v>
      </c>
      <c r="B155" s="391"/>
      <c r="C155" s="395" t="s">
        <v>222</v>
      </c>
      <c r="D155" s="396"/>
      <c r="E155" s="396"/>
      <c r="F155" s="396"/>
      <c r="G155" s="397"/>
      <c r="H155" s="82" t="s">
        <v>5</v>
      </c>
      <c r="I155" s="83"/>
      <c r="J155" s="90"/>
      <c r="K155" s="85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2"/>
      <c r="X155" s="63"/>
      <c r="Y155" s="63"/>
    </row>
    <row r="156" spans="1:25" s="15" customFormat="1" ht="8.25">
      <c r="A156" s="464" t="s">
        <v>223</v>
      </c>
      <c r="B156" s="465"/>
      <c r="C156" s="446" t="s">
        <v>120</v>
      </c>
      <c r="D156" s="447"/>
      <c r="E156" s="447"/>
      <c r="F156" s="447"/>
      <c r="G156" s="448"/>
      <c r="H156" s="91" t="s">
        <v>489</v>
      </c>
      <c r="I156" s="92"/>
      <c r="J156" s="93"/>
      <c r="K156" s="94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1"/>
      <c r="X156" s="63"/>
      <c r="Y156" s="63"/>
    </row>
    <row r="157" spans="1:25" s="15" customFormat="1" ht="8.25">
      <c r="A157" s="379" t="s">
        <v>224</v>
      </c>
      <c r="B157" s="380"/>
      <c r="C157" s="384" t="s">
        <v>230</v>
      </c>
      <c r="D157" s="385"/>
      <c r="E157" s="385"/>
      <c r="F157" s="385"/>
      <c r="G157" s="386"/>
      <c r="H157" s="59" t="s">
        <v>5</v>
      </c>
      <c r="I157" s="60"/>
      <c r="J157" s="88"/>
      <c r="K157" s="96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59"/>
      <c r="X157" s="63"/>
      <c r="Y157" s="63"/>
    </row>
    <row r="158" spans="1:25" s="15" customFormat="1" ht="8.25">
      <c r="A158" s="379" t="s">
        <v>225</v>
      </c>
      <c r="B158" s="380"/>
      <c r="C158" s="384" t="s">
        <v>231</v>
      </c>
      <c r="D158" s="385"/>
      <c r="E158" s="385"/>
      <c r="F158" s="385"/>
      <c r="G158" s="386"/>
      <c r="H158" s="59" t="s">
        <v>5</v>
      </c>
      <c r="I158" s="60"/>
      <c r="J158" s="88"/>
      <c r="K158" s="96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59"/>
      <c r="X158" s="63"/>
      <c r="Y158" s="63"/>
    </row>
    <row r="159" spans="1:25" s="15" customFormat="1" ht="8.25">
      <c r="A159" s="379" t="s">
        <v>226</v>
      </c>
      <c r="B159" s="380"/>
      <c r="C159" s="381" t="s">
        <v>232</v>
      </c>
      <c r="D159" s="382"/>
      <c r="E159" s="382"/>
      <c r="F159" s="382"/>
      <c r="G159" s="383"/>
      <c r="H159" s="59" t="s">
        <v>5</v>
      </c>
      <c r="I159" s="60"/>
      <c r="J159" s="88"/>
      <c r="K159" s="96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59"/>
      <c r="X159" s="63"/>
      <c r="Y159" s="63"/>
    </row>
    <row r="160" spans="1:25" s="15" customFormat="1" ht="8.25">
      <c r="A160" s="379" t="s">
        <v>227</v>
      </c>
      <c r="B160" s="380"/>
      <c r="C160" s="384" t="s">
        <v>233</v>
      </c>
      <c r="D160" s="385"/>
      <c r="E160" s="385"/>
      <c r="F160" s="385"/>
      <c r="G160" s="386"/>
      <c r="H160" s="59" t="s">
        <v>5</v>
      </c>
      <c r="I160" s="60"/>
      <c r="J160" s="88"/>
      <c r="K160" s="96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59"/>
      <c r="X160" s="63"/>
      <c r="Y160" s="63"/>
    </row>
    <row r="161" spans="1:25" s="15" customFormat="1" ht="8.25">
      <c r="A161" s="379" t="s">
        <v>228</v>
      </c>
      <c r="B161" s="380"/>
      <c r="C161" s="381" t="s">
        <v>234</v>
      </c>
      <c r="D161" s="382"/>
      <c r="E161" s="382"/>
      <c r="F161" s="382"/>
      <c r="G161" s="383"/>
      <c r="H161" s="59" t="s">
        <v>5</v>
      </c>
      <c r="I161" s="60"/>
      <c r="J161" s="88"/>
      <c r="K161" s="96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59"/>
      <c r="X161" s="63"/>
      <c r="Y161" s="63"/>
    </row>
    <row r="162" spans="1:25" s="15" customFormat="1" ht="9" thickBot="1">
      <c r="A162" s="390" t="s">
        <v>229</v>
      </c>
      <c r="B162" s="391"/>
      <c r="C162" s="395" t="s">
        <v>235</v>
      </c>
      <c r="D162" s="396"/>
      <c r="E162" s="396"/>
      <c r="F162" s="396"/>
      <c r="G162" s="397"/>
      <c r="H162" s="82" t="s">
        <v>489</v>
      </c>
      <c r="I162" s="83"/>
      <c r="J162" s="90"/>
      <c r="K162" s="97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2"/>
      <c r="X162" s="63"/>
      <c r="Y162" s="63"/>
    </row>
    <row r="163" spans="1:25" s="16" customFormat="1" ht="11.25" thickBot="1">
      <c r="A163" s="358" t="s">
        <v>236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60"/>
      <c r="X163" s="98"/>
      <c r="Y163" s="98"/>
    </row>
    <row r="164" spans="1:25" s="15" customFormat="1" ht="8.25">
      <c r="A164" s="464" t="s">
        <v>237</v>
      </c>
      <c r="B164" s="465"/>
      <c r="C164" s="446" t="s">
        <v>238</v>
      </c>
      <c r="D164" s="447"/>
      <c r="E164" s="447"/>
      <c r="F164" s="447"/>
      <c r="G164" s="448"/>
      <c r="H164" s="59" t="s">
        <v>5</v>
      </c>
      <c r="I164" s="60"/>
      <c r="J164" s="88"/>
      <c r="K164" s="96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59"/>
      <c r="X164" s="63"/>
      <c r="Y164" s="63"/>
    </row>
    <row r="165" spans="1:25" s="15" customFormat="1" ht="8.25">
      <c r="A165" s="379" t="s">
        <v>239</v>
      </c>
      <c r="B165" s="380"/>
      <c r="C165" s="384" t="s">
        <v>52</v>
      </c>
      <c r="D165" s="385"/>
      <c r="E165" s="385"/>
      <c r="F165" s="385"/>
      <c r="G165" s="386"/>
      <c r="H165" s="59" t="s">
        <v>5</v>
      </c>
      <c r="I165" s="60"/>
      <c r="J165" s="88"/>
      <c r="K165" s="96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59"/>
      <c r="X165" s="63"/>
      <c r="Y165" s="63"/>
    </row>
    <row r="166" spans="1:25" s="15" customFormat="1" ht="8.25">
      <c r="A166" s="379" t="s">
        <v>240</v>
      </c>
      <c r="B166" s="380"/>
      <c r="C166" s="381" t="s">
        <v>53</v>
      </c>
      <c r="D166" s="382"/>
      <c r="E166" s="382"/>
      <c r="F166" s="382"/>
      <c r="G166" s="383"/>
      <c r="H166" s="59" t="s">
        <v>5</v>
      </c>
      <c r="I166" s="60"/>
      <c r="J166" s="88"/>
      <c r="K166" s="96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59"/>
      <c r="X166" s="63"/>
      <c r="Y166" s="63"/>
    </row>
    <row r="167" spans="1:25" s="15" customFormat="1" ht="8.25">
      <c r="A167" s="379" t="s">
        <v>241</v>
      </c>
      <c r="B167" s="380"/>
      <c r="C167" s="381" t="s">
        <v>62</v>
      </c>
      <c r="D167" s="382"/>
      <c r="E167" s="382"/>
      <c r="F167" s="382"/>
      <c r="G167" s="383"/>
      <c r="H167" s="59" t="s">
        <v>5</v>
      </c>
      <c r="I167" s="60"/>
      <c r="J167" s="88"/>
      <c r="K167" s="96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59"/>
      <c r="X167" s="63"/>
      <c r="Y167" s="63"/>
    </row>
    <row r="168" spans="1:25" s="15" customFormat="1" ht="8.25">
      <c r="A168" s="379" t="s">
        <v>242</v>
      </c>
      <c r="B168" s="380"/>
      <c r="C168" s="381" t="s">
        <v>63</v>
      </c>
      <c r="D168" s="382"/>
      <c r="E168" s="382"/>
      <c r="F168" s="382"/>
      <c r="G168" s="383"/>
      <c r="H168" s="59" t="s">
        <v>5</v>
      </c>
      <c r="I168" s="60"/>
      <c r="J168" s="88"/>
      <c r="K168" s="96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59"/>
      <c r="X168" s="63"/>
      <c r="Y168" s="63"/>
    </row>
    <row r="169" spans="1:25" s="15" customFormat="1" ht="8.25">
      <c r="A169" s="379" t="s">
        <v>243</v>
      </c>
      <c r="B169" s="380"/>
      <c r="C169" s="384" t="s">
        <v>64</v>
      </c>
      <c r="D169" s="385"/>
      <c r="E169" s="385"/>
      <c r="F169" s="385"/>
      <c r="G169" s="386"/>
      <c r="H169" s="59" t="s">
        <v>5</v>
      </c>
      <c r="I169" s="60"/>
      <c r="J169" s="88"/>
      <c r="K169" s="96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59"/>
      <c r="X169" s="63"/>
      <c r="Y169" s="63"/>
    </row>
    <row r="170" spans="1:25" s="15" customFormat="1" ht="8.25">
      <c r="A170" s="379" t="s">
        <v>244</v>
      </c>
      <c r="B170" s="380"/>
      <c r="C170" s="384" t="s">
        <v>86</v>
      </c>
      <c r="D170" s="385"/>
      <c r="E170" s="385"/>
      <c r="F170" s="385"/>
      <c r="G170" s="386"/>
      <c r="H170" s="59" t="s">
        <v>5</v>
      </c>
      <c r="I170" s="60"/>
      <c r="J170" s="88"/>
      <c r="K170" s="96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59"/>
      <c r="X170" s="63"/>
      <c r="Y170" s="63"/>
    </row>
    <row r="171" spans="1:25" s="15" customFormat="1" ht="8.25">
      <c r="A171" s="379" t="s">
        <v>245</v>
      </c>
      <c r="B171" s="380"/>
      <c r="C171" s="384" t="s">
        <v>87</v>
      </c>
      <c r="D171" s="385"/>
      <c r="E171" s="385"/>
      <c r="F171" s="385"/>
      <c r="G171" s="386"/>
      <c r="H171" s="59" t="s">
        <v>5</v>
      </c>
      <c r="I171" s="60"/>
      <c r="J171" s="88"/>
      <c r="K171" s="96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59"/>
      <c r="X171" s="63"/>
      <c r="Y171" s="63"/>
    </row>
    <row r="172" spans="1:25" s="15" customFormat="1" ht="8.25">
      <c r="A172" s="379" t="s">
        <v>246</v>
      </c>
      <c r="B172" s="380"/>
      <c r="C172" s="384" t="s">
        <v>88</v>
      </c>
      <c r="D172" s="385"/>
      <c r="E172" s="385"/>
      <c r="F172" s="385"/>
      <c r="G172" s="386"/>
      <c r="H172" s="59" t="s">
        <v>5</v>
      </c>
      <c r="I172" s="60"/>
      <c r="J172" s="88"/>
      <c r="K172" s="96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59"/>
      <c r="X172" s="63"/>
      <c r="Y172" s="63"/>
    </row>
    <row r="173" spans="1:25" s="15" customFormat="1" ht="8.25">
      <c r="A173" s="379" t="s">
        <v>247</v>
      </c>
      <c r="B173" s="380"/>
      <c r="C173" s="384" t="s">
        <v>89</v>
      </c>
      <c r="D173" s="385"/>
      <c r="E173" s="385"/>
      <c r="F173" s="385"/>
      <c r="G173" s="386"/>
      <c r="H173" s="59" t="s">
        <v>5</v>
      </c>
      <c r="I173" s="60"/>
      <c r="J173" s="88"/>
      <c r="K173" s="96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59"/>
      <c r="X173" s="63"/>
      <c r="Y173" s="63"/>
    </row>
    <row r="174" spans="1:25" s="15" customFormat="1" ht="8.25">
      <c r="A174" s="379" t="s">
        <v>248</v>
      </c>
      <c r="B174" s="380"/>
      <c r="C174" s="384" t="s">
        <v>90</v>
      </c>
      <c r="D174" s="385"/>
      <c r="E174" s="385"/>
      <c r="F174" s="385"/>
      <c r="G174" s="386"/>
      <c r="H174" s="59" t="s">
        <v>5</v>
      </c>
      <c r="I174" s="60"/>
      <c r="J174" s="88"/>
      <c r="K174" s="96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59"/>
      <c r="X174" s="63"/>
      <c r="Y174" s="63"/>
    </row>
    <row r="175" spans="1:25" s="15" customFormat="1" ht="8.25">
      <c r="A175" s="379" t="s">
        <v>249</v>
      </c>
      <c r="B175" s="380"/>
      <c r="C175" s="384" t="s">
        <v>91</v>
      </c>
      <c r="D175" s="385"/>
      <c r="E175" s="385"/>
      <c r="F175" s="385"/>
      <c r="G175" s="386"/>
      <c r="H175" s="59" t="s">
        <v>5</v>
      </c>
      <c r="I175" s="60"/>
      <c r="J175" s="88"/>
      <c r="K175" s="96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59"/>
      <c r="X175" s="63"/>
      <c r="Y175" s="63"/>
    </row>
    <row r="176" spans="1:25" s="15" customFormat="1" ht="8.25">
      <c r="A176" s="379" t="s">
        <v>250</v>
      </c>
      <c r="B176" s="380"/>
      <c r="C176" s="381" t="s">
        <v>92</v>
      </c>
      <c r="D176" s="382"/>
      <c r="E176" s="382"/>
      <c r="F176" s="382"/>
      <c r="G176" s="383"/>
      <c r="H176" s="59" t="s">
        <v>5</v>
      </c>
      <c r="I176" s="60"/>
      <c r="J176" s="88"/>
      <c r="K176" s="96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59"/>
      <c r="X176" s="63"/>
      <c r="Y176" s="63"/>
    </row>
    <row r="177" spans="1:25" s="15" customFormat="1" ht="8.25">
      <c r="A177" s="379" t="s">
        <v>251</v>
      </c>
      <c r="B177" s="380"/>
      <c r="C177" s="381" t="s">
        <v>93</v>
      </c>
      <c r="D177" s="382"/>
      <c r="E177" s="382"/>
      <c r="F177" s="382"/>
      <c r="G177" s="383"/>
      <c r="H177" s="59" t="s">
        <v>5</v>
      </c>
      <c r="I177" s="60"/>
      <c r="J177" s="88"/>
      <c r="K177" s="96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59"/>
      <c r="X177" s="63"/>
      <c r="Y177" s="63"/>
    </row>
    <row r="178" spans="1:25" s="15" customFormat="1" ht="8.25">
      <c r="A178" s="379" t="s">
        <v>252</v>
      </c>
      <c r="B178" s="380"/>
      <c r="C178" s="384" t="s">
        <v>256</v>
      </c>
      <c r="D178" s="385"/>
      <c r="E178" s="385"/>
      <c r="F178" s="385"/>
      <c r="G178" s="386"/>
      <c r="H178" s="59" t="s">
        <v>5</v>
      </c>
      <c r="I178" s="60"/>
      <c r="J178" s="88"/>
      <c r="K178" s="96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59"/>
      <c r="X178" s="63"/>
      <c r="Y178" s="63"/>
    </row>
    <row r="179" spans="1:25" s="15" customFormat="1" ht="8.25">
      <c r="A179" s="379" t="s">
        <v>253</v>
      </c>
      <c r="B179" s="380"/>
      <c r="C179" s="381" t="s">
        <v>257</v>
      </c>
      <c r="D179" s="382"/>
      <c r="E179" s="382"/>
      <c r="F179" s="382"/>
      <c r="G179" s="383"/>
      <c r="H179" s="59" t="s">
        <v>5</v>
      </c>
      <c r="I179" s="60"/>
      <c r="J179" s="88"/>
      <c r="K179" s="96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59"/>
      <c r="X179" s="63"/>
      <c r="Y179" s="63"/>
    </row>
    <row r="180" spans="1:25" s="15" customFormat="1" ht="8.25">
      <c r="A180" s="379" t="s">
        <v>254</v>
      </c>
      <c r="B180" s="380"/>
      <c r="C180" s="381" t="s">
        <v>258</v>
      </c>
      <c r="D180" s="382"/>
      <c r="E180" s="382"/>
      <c r="F180" s="382"/>
      <c r="G180" s="383"/>
      <c r="H180" s="59" t="s">
        <v>5</v>
      </c>
      <c r="I180" s="60"/>
      <c r="J180" s="88"/>
      <c r="K180" s="96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59"/>
      <c r="X180" s="63"/>
      <c r="Y180" s="63"/>
    </row>
    <row r="181" spans="1:25" s="15" customFormat="1" ht="8.25">
      <c r="A181" s="379" t="s">
        <v>255</v>
      </c>
      <c r="B181" s="380"/>
      <c r="C181" s="384" t="s">
        <v>94</v>
      </c>
      <c r="D181" s="385"/>
      <c r="E181" s="385"/>
      <c r="F181" s="385"/>
      <c r="G181" s="386"/>
      <c r="H181" s="59" t="s">
        <v>5</v>
      </c>
      <c r="I181" s="60"/>
      <c r="J181" s="88"/>
      <c r="K181" s="96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59"/>
      <c r="X181" s="63"/>
      <c r="Y181" s="63"/>
    </row>
    <row r="182" spans="1:25" s="15" customFormat="1" ht="8.25">
      <c r="A182" s="379" t="s">
        <v>259</v>
      </c>
      <c r="B182" s="380"/>
      <c r="C182" s="420" t="s">
        <v>260</v>
      </c>
      <c r="D182" s="421"/>
      <c r="E182" s="421"/>
      <c r="F182" s="421"/>
      <c r="G182" s="422"/>
      <c r="H182" s="59" t="s">
        <v>5</v>
      </c>
      <c r="I182" s="60"/>
      <c r="J182" s="88"/>
      <c r="K182" s="96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59"/>
      <c r="X182" s="63"/>
      <c r="Y182" s="63"/>
    </row>
    <row r="183" spans="1:25" s="15" customFormat="1" ht="8.25">
      <c r="A183" s="379" t="s">
        <v>261</v>
      </c>
      <c r="B183" s="380"/>
      <c r="C183" s="384" t="s">
        <v>279</v>
      </c>
      <c r="D183" s="385"/>
      <c r="E183" s="385"/>
      <c r="F183" s="385"/>
      <c r="G183" s="386"/>
      <c r="H183" s="59" t="s">
        <v>5</v>
      </c>
      <c r="I183" s="60"/>
      <c r="J183" s="88"/>
      <c r="K183" s="96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59"/>
      <c r="X183" s="63"/>
      <c r="Y183" s="63"/>
    </row>
    <row r="184" spans="1:25" s="15" customFormat="1" ht="8.25">
      <c r="A184" s="379" t="s">
        <v>262</v>
      </c>
      <c r="B184" s="380"/>
      <c r="C184" s="384" t="s">
        <v>280</v>
      </c>
      <c r="D184" s="385"/>
      <c r="E184" s="385"/>
      <c r="F184" s="385"/>
      <c r="G184" s="386"/>
      <c r="H184" s="59" t="s">
        <v>5</v>
      </c>
      <c r="I184" s="60"/>
      <c r="J184" s="88"/>
      <c r="K184" s="96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59"/>
      <c r="X184" s="63"/>
      <c r="Y184" s="63"/>
    </row>
    <row r="185" spans="1:25" s="15" customFormat="1" ht="8.25">
      <c r="A185" s="379" t="s">
        <v>263</v>
      </c>
      <c r="B185" s="380"/>
      <c r="C185" s="381" t="s">
        <v>281</v>
      </c>
      <c r="D185" s="382"/>
      <c r="E185" s="382"/>
      <c r="F185" s="382"/>
      <c r="G185" s="383"/>
      <c r="H185" s="59" t="s">
        <v>5</v>
      </c>
      <c r="I185" s="60"/>
      <c r="J185" s="88"/>
      <c r="K185" s="96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59"/>
      <c r="X185" s="63"/>
      <c r="Y185" s="63"/>
    </row>
    <row r="186" spans="1:25" s="15" customFormat="1" ht="8.25">
      <c r="A186" s="379" t="s">
        <v>264</v>
      </c>
      <c r="B186" s="380"/>
      <c r="C186" s="381" t="s">
        <v>282</v>
      </c>
      <c r="D186" s="382"/>
      <c r="E186" s="382"/>
      <c r="F186" s="382"/>
      <c r="G186" s="383"/>
      <c r="H186" s="59" t="s">
        <v>5</v>
      </c>
      <c r="I186" s="60"/>
      <c r="J186" s="88"/>
      <c r="K186" s="96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59"/>
      <c r="X186" s="63"/>
      <c r="Y186" s="63"/>
    </row>
    <row r="187" spans="1:25" s="15" customFormat="1" ht="8.25">
      <c r="A187" s="379" t="s">
        <v>265</v>
      </c>
      <c r="B187" s="380"/>
      <c r="C187" s="381" t="s">
        <v>283</v>
      </c>
      <c r="D187" s="382"/>
      <c r="E187" s="382"/>
      <c r="F187" s="382"/>
      <c r="G187" s="383"/>
      <c r="H187" s="59" t="s">
        <v>5</v>
      </c>
      <c r="I187" s="60"/>
      <c r="J187" s="88"/>
      <c r="K187" s="96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59"/>
      <c r="X187" s="63"/>
      <c r="Y187" s="63"/>
    </row>
    <row r="188" spans="1:25" s="15" customFormat="1" ht="8.25">
      <c r="A188" s="379" t="s">
        <v>266</v>
      </c>
      <c r="B188" s="380"/>
      <c r="C188" s="384" t="s">
        <v>284</v>
      </c>
      <c r="D188" s="385"/>
      <c r="E188" s="385"/>
      <c r="F188" s="385"/>
      <c r="G188" s="386"/>
      <c r="H188" s="59" t="s">
        <v>5</v>
      </c>
      <c r="I188" s="60"/>
      <c r="J188" s="88"/>
      <c r="K188" s="96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59"/>
      <c r="X188" s="63"/>
      <c r="Y188" s="63"/>
    </row>
    <row r="189" spans="1:25" s="15" customFormat="1" ht="8.25">
      <c r="A189" s="379" t="s">
        <v>267</v>
      </c>
      <c r="B189" s="380"/>
      <c r="C189" s="384" t="s">
        <v>285</v>
      </c>
      <c r="D189" s="385"/>
      <c r="E189" s="385"/>
      <c r="F189" s="385"/>
      <c r="G189" s="386"/>
      <c r="H189" s="59" t="s">
        <v>5</v>
      </c>
      <c r="I189" s="60"/>
      <c r="J189" s="88"/>
      <c r="K189" s="96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59"/>
      <c r="X189" s="63"/>
      <c r="Y189" s="63"/>
    </row>
    <row r="190" spans="1:25" s="15" customFormat="1" ht="8.25">
      <c r="A190" s="379" t="s">
        <v>268</v>
      </c>
      <c r="B190" s="380"/>
      <c r="C190" s="384" t="s">
        <v>286</v>
      </c>
      <c r="D190" s="385"/>
      <c r="E190" s="385"/>
      <c r="F190" s="385"/>
      <c r="G190" s="386"/>
      <c r="H190" s="59" t="s">
        <v>5</v>
      </c>
      <c r="I190" s="60"/>
      <c r="J190" s="88"/>
      <c r="K190" s="96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59"/>
      <c r="X190" s="63"/>
      <c r="Y190" s="63"/>
    </row>
    <row r="191" spans="1:25" s="15" customFormat="1" ht="8.25">
      <c r="A191" s="379" t="s">
        <v>269</v>
      </c>
      <c r="B191" s="380"/>
      <c r="C191" s="384" t="s">
        <v>287</v>
      </c>
      <c r="D191" s="385"/>
      <c r="E191" s="385"/>
      <c r="F191" s="385"/>
      <c r="G191" s="386"/>
      <c r="H191" s="59" t="s">
        <v>5</v>
      </c>
      <c r="I191" s="60"/>
      <c r="J191" s="88"/>
      <c r="K191" s="96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59"/>
      <c r="X191" s="63"/>
      <c r="Y191" s="63"/>
    </row>
    <row r="192" spans="1:25" s="15" customFormat="1" ht="8.25">
      <c r="A192" s="379" t="s">
        <v>270</v>
      </c>
      <c r="B192" s="380"/>
      <c r="C192" s="384" t="s">
        <v>288</v>
      </c>
      <c r="D192" s="385"/>
      <c r="E192" s="385"/>
      <c r="F192" s="385"/>
      <c r="G192" s="386"/>
      <c r="H192" s="59" t="s">
        <v>5</v>
      </c>
      <c r="I192" s="60"/>
      <c r="J192" s="88"/>
      <c r="K192" s="96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59"/>
      <c r="X192" s="63"/>
      <c r="Y192" s="63"/>
    </row>
    <row r="193" spans="1:25" s="15" customFormat="1" ht="8.25">
      <c r="A193" s="379" t="s">
        <v>271</v>
      </c>
      <c r="B193" s="380"/>
      <c r="C193" s="384" t="s">
        <v>289</v>
      </c>
      <c r="D193" s="385"/>
      <c r="E193" s="385"/>
      <c r="F193" s="385"/>
      <c r="G193" s="386"/>
      <c r="H193" s="59" t="s">
        <v>5</v>
      </c>
      <c r="I193" s="60"/>
      <c r="J193" s="88"/>
      <c r="K193" s="96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59"/>
      <c r="X193" s="63"/>
      <c r="Y193" s="63"/>
    </row>
    <row r="194" spans="1:25" s="15" customFormat="1" ht="8.25">
      <c r="A194" s="379" t="s">
        <v>272</v>
      </c>
      <c r="B194" s="380"/>
      <c r="C194" s="381" t="s">
        <v>290</v>
      </c>
      <c r="D194" s="382"/>
      <c r="E194" s="382"/>
      <c r="F194" s="382"/>
      <c r="G194" s="383"/>
      <c r="H194" s="59" t="s">
        <v>5</v>
      </c>
      <c r="I194" s="60"/>
      <c r="J194" s="88"/>
      <c r="K194" s="96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59"/>
      <c r="X194" s="63"/>
      <c r="Y194" s="63"/>
    </row>
    <row r="195" spans="1:25" s="15" customFormat="1" ht="8.25">
      <c r="A195" s="379" t="s">
        <v>273</v>
      </c>
      <c r="B195" s="380"/>
      <c r="C195" s="384" t="s">
        <v>291</v>
      </c>
      <c r="D195" s="385"/>
      <c r="E195" s="385"/>
      <c r="F195" s="385"/>
      <c r="G195" s="386"/>
      <c r="H195" s="59" t="s">
        <v>5</v>
      </c>
      <c r="I195" s="60"/>
      <c r="J195" s="88"/>
      <c r="K195" s="96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59"/>
      <c r="X195" s="63"/>
      <c r="Y195" s="63"/>
    </row>
    <row r="196" spans="1:25" s="15" customFormat="1" ht="8.25">
      <c r="A196" s="379" t="s">
        <v>274</v>
      </c>
      <c r="B196" s="380"/>
      <c r="C196" s="384" t="s">
        <v>292</v>
      </c>
      <c r="D196" s="385"/>
      <c r="E196" s="385"/>
      <c r="F196" s="385"/>
      <c r="G196" s="386"/>
      <c r="H196" s="59" t="s">
        <v>5</v>
      </c>
      <c r="I196" s="60"/>
      <c r="J196" s="88"/>
      <c r="K196" s="96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59"/>
      <c r="X196" s="63"/>
      <c r="Y196" s="63"/>
    </row>
    <row r="197" spans="1:25" s="15" customFormat="1" ht="8.25">
      <c r="A197" s="379" t="s">
        <v>275</v>
      </c>
      <c r="B197" s="380"/>
      <c r="C197" s="384" t="s">
        <v>293</v>
      </c>
      <c r="D197" s="385"/>
      <c r="E197" s="385"/>
      <c r="F197" s="385"/>
      <c r="G197" s="386"/>
      <c r="H197" s="59" t="s">
        <v>5</v>
      </c>
      <c r="I197" s="60"/>
      <c r="J197" s="88"/>
      <c r="K197" s="96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59"/>
      <c r="X197" s="63"/>
      <c r="Y197" s="63"/>
    </row>
    <row r="198" spans="1:25" s="15" customFormat="1" ht="8.25">
      <c r="A198" s="379" t="s">
        <v>276</v>
      </c>
      <c r="B198" s="380"/>
      <c r="C198" s="384" t="s">
        <v>294</v>
      </c>
      <c r="D198" s="385"/>
      <c r="E198" s="385"/>
      <c r="F198" s="385"/>
      <c r="G198" s="386"/>
      <c r="H198" s="59" t="s">
        <v>5</v>
      </c>
      <c r="I198" s="60"/>
      <c r="J198" s="88"/>
      <c r="K198" s="96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59"/>
      <c r="X198" s="63"/>
      <c r="Y198" s="63"/>
    </row>
    <row r="199" spans="1:25" s="15" customFormat="1" ht="8.25">
      <c r="A199" s="379" t="s">
        <v>277</v>
      </c>
      <c r="B199" s="380"/>
      <c r="C199" s="384" t="s">
        <v>295</v>
      </c>
      <c r="D199" s="385"/>
      <c r="E199" s="385"/>
      <c r="F199" s="385"/>
      <c r="G199" s="386"/>
      <c r="H199" s="59" t="s">
        <v>5</v>
      </c>
      <c r="I199" s="60"/>
      <c r="J199" s="88"/>
      <c r="K199" s="96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59"/>
      <c r="X199" s="63"/>
      <c r="Y199" s="63"/>
    </row>
    <row r="200" spans="1:25" s="15" customFormat="1" ht="8.25">
      <c r="A200" s="379" t="s">
        <v>278</v>
      </c>
      <c r="B200" s="380"/>
      <c r="C200" s="420" t="s">
        <v>296</v>
      </c>
      <c r="D200" s="421"/>
      <c r="E200" s="421"/>
      <c r="F200" s="421"/>
      <c r="G200" s="422"/>
      <c r="H200" s="59" t="s">
        <v>5</v>
      </c>
      <c r="I200" s="60"/>
      <c r="J200" s="88"/>
      <c r="K200" s="96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59"/>
      <c r="X200" s="63"/>
      <c r="Y200" s="63"/>
    </row>
    <row r="201" spans="1:25" s="15" customFormat="1" ht="8.25">
      <c r="A201" s="379" t="s">
        <v>297</v>
      </c>
      <c r="B201" s="380"/>
      <c r="C201" s="384" t="s">
        <v>304</v>
      </c>
      <c r="D201" s="385"/>
      <c r="E201" s="385"/>
      <c r="F201" s="385"/>
      <c r="G201" s="386"/>
      <c r="H201" s="59" t="s">
        <v>5</v>
      </c>
      <c r="I201" s="60"/>
      <c r="J201" s="88"/>
      <c r="K201" s="96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59"/>
      <c r="X201" s="63"/>
      <c r="Y201" s="63"/>
    </row>
    <row r="202" spans="1:25" s="15" customFormat="1" ht="8.25">
      <c r="A202" s="379" t="s">
        <v>298</v>
      </c>
      <c r="B202" s="380"/>
      <c r="C202" s="384" t="s">
        <v>305</v>
      </c>
      <c r="D202" s="385"/>
      <c r="E202" s="385"/>
      <c r="F202" s="385"/>
      <c r="G202" s="386"/>
      <c r="H202" s="59" t="s">
        <v>5</v>
      </c>
      <c r="I202" s="60"/>
      <c r="J202" s="88"/>
      <c r="K202" s="96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59"/>
      <c r="X202" s="63"/>
      <c r="Y202" s="63"/>
    </row>
    <row r="203" spans="1:25" s="15" customFormat="1" ht="8.25">
      <c r="A203" s="379" t="s">
        <v>299</v>
      </c>
      <c r="B203" s="380"/>
      <c r="C203" s="381" t="s">
        <v>306</v>
      </c>
      <c r="D203" s="382"/>
      <c r="E203" s="382"/>
      <c r="F203" s="382"/>
      <c r="G203" s="383"/>
      <c r="H203" s="59" t="s">
        <v>5</v>
      </c>
      <c r="I203" s="60"/>
      <c r="J203" s="88"/>
      <c r="K203" s="96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59"/>
      <c r="X203" s="63"/>
      <c r="Y203" s="63"/>
    </row>
    <row r="204" spans="1:25" s="15" customFormat="1" ht="8.25">
      <c r="A204" s="379" t="s">
        <v>300</v>
      </c>
      <c r="B204" s="380"/>
      <c r="C204" s="387" t="s">
        <v>307</v>
      </c>
      <c r="D204" s="388"/>
      <c r="E204" s="388"/>
      <c r="F204" s="388"/>
      <c r="G204" s="389"/>
      <c r="H204" s="59" t="s">
        <v>5</v>
      </c>
      <c r="I204" s="60"/>
      <c r="J204" s="88"/>
      <c r="K204" s="96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59"/>
      <c r="X204" s="63"/>
      <c r="Y204" s="63"/>
    </row>
    <row r="205" spans="1:25" s="15" customFormat="1" ht="8.25">
      <c r="A205" s="379" t="s">
        <v>301</v>
      </c>
      <c r="B205" s="380"/>
      <c r="C205" s="387" t="s">
        <v>308</v>
      </c>
      <c r="D205" s="388"/>
      <c r="E205" s="388"/>
      <c r="F205" s="388"/>
      <c r="G205" s="389"/>
      <c r="H205" s="59" t="s">
        <v>5</v>
      </c>
      <c r="I205" s="60"/>
      <c r="J205" s="88"/>
      <c r="K205" s="96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59"/>
      <c r="X205" s="63"/>
      <c r="Y205" s="63"/>
    </row>
    <row r="206" spans="1:25" s="15" customFormat="1" ht="8.25">
      <c r="A206" s="379" t="s">
        <v>302</v>
      </c>
      <c r="B206" s="380"/>
      <c r="C206" s="384" t="s">
        <v>309</v>
      </c>
      <c r="D206" s="385"/>
      <c r="E206" s="385"/>
      <c r="F206" s="385"/>
      <c r="G206" s="386"/>
      <c r="H206" s="59" t="s">
        <v>5</v>
      </c>
      <c r="I206" s="60"/>
      <c r="J206" s="88"/>
      <c r="K206" s="96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59"/>
      <c r="X206" s="63"/>
      <c r="Y206" s="63"/>
    </row>
    <row r="207" spans="1:25" s="15" customFormat="1" ht="8.25">
      <c r="A207" s="379" t="s">
        <v>303</v>
      </c>
      <c r="B207" s="380"/>
      <c r="C207" s="420" t="s">
        <v>310</v>
      </c>
      <c r="D207" s="421"/>
      <c r="E207" s="421"/>
      <c r="F207" s="421"/>
      <c r="G207" s="422"/>
      <c r="H207" s="59" t="s">
        <v>5</v>
      </c>
      <c r="I207" s="60"/>
      <c r="J207" s="88"/>
      <c r="K207" s="96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59"/>
      <c r="X207" s="63"/>
      <c r="Y207" s="63"/>
    </row>
    <row r="208" spans="1:25" s="15" customFormat="1" ht="8.25">
      <c r="A208" s="379" t="s">
        <v>311</v>
      </c>
      <c r="B208" s="380"/>
      <c r="C208" s="384" t="s">
        <v>323</v>
      </c>
      <c r="D208" s="385"/>
      <c r="E208" s="385"/>
      <c r="F208" s="385"/>
      <c r="G208" s="386"/>
      <c r="H208" s="59" t="s">
        <v>5</v>
      </c>
      <c r="I208" s="60"/>
      <c r="J208" s="88"/>
      <c r="K208" s="96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59"/>
      <c r="X208" s="63"/>
      <c r="Y208" s="63"/>
    </row>
    <row r="209" spans="1:25" s="15" customFormat="1" ht="8.25">
      <c r="A209" s="379" t="s">
        <v>312</v>
      </c>
      <c r="B209" s="380"/>
      <c r="C209" s="381" t="s">
        <v>324</v>
      </c>
      <c r="D209" s="382"/>
      <c r="E209" s="382"/>
      <c r="F209" s="382"/>
      <c r="G209" s="383"/>
      <c r="H209" s="59" t="s">
        <v>5</v>
      </c>
      <c r="I209" s="60"/>
      <c r="J209" s="88"/>
      <c r="K209" s="96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59"/>
      <c r="X209" s="63"/>
      <c r="Y209" s="63"/>
    </row>
    <row r="210" spans="1:25" s="15" customFormat="1" ht="8.25">
      <c r="A210" s="379" t="s">
        <v>313</v>
      </c>
      <c r="B210" s="380"/>
      <c r="C210" s="381" t="s">
        <v>325</v>
      </c>
      <c r="D210" s="382"/>
      <c r="E210" s="382"/>
      <c r="F210" s="382"/>
      <c r="G210" s="383"/>
      <c r="H210" s="59" t="s">
        <v>5</v>
      </c>
      <c r="I210" s="60"/>
      <c r="J210" s="88"/>
      <c r="K210" s="96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59"/>
      <c r="X210" s="63"/>
      <c r="Y210" s="63"/>
    </row>
    <row r="211" spans="1:25" s="15" customFormat="1" ht="8.25">
      <c r="A211" s="379" t="s">
        <v>314</v>
      </c>
      <c r="B211" s="380"/>
      <c r="C211" s="381" t="s">
        <v>326</v>
      </c>
      <c r="D211" s="382"/>
      <c r="E211" s="382"/>
      <c r="F211" s="382"/>
      <c r="G211" s="383"/>
      <c r="H211" s="59" t="s">
        <v>5</v>
      </c>
      <c r="I211" s="60"/>
      <c r="J211" s="88"/>
      <c r="K211" s="96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59"/>
      <c r="X211" s="63"/>
      <c r="Y211" s="63"/>
    </row>
    <row r="212" spans="1:25" s="15" customFormat="1" ht="8.25">
      <c r="A212" s="379" t="s">
        <v>315</v>
      </c>
      <c r="B212" s="380"/>
      <c r="C212" s="381" t="s">
        <v>327</v>
      </c>
      <c r="D212" s="382"/>
      <c r="E212" s="382"/>
      <c r="F212" s="382"/>
      <c r="G212" s="383"/>
      <c r="H212" s="59" t="s">
        <v>5</v>
      </c>
      <c r="I212" s="60"/>
      <c r="J212" s="88"/>
      <c r="K212" s="96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59"/>
      <c r="X212" s="63"/>
      <c r="Y212" s="63"/>
    </row>
    <row r="213" spans="1:25" s="15" customFormat="1" ht="8.25">
      <c r="A213" s="379" t="s">
        <v>316</v>
      </c>
      <c r="B213" s="380"/>
      <c r="C213" s="381" t="s">
        <v>328</v>
      </c>
      <c r="D213" s="382"/>
      <c r="E213" s="382"/>
      <c r="F213" s="382"/>
      <c r="G213" s="383"/>
      <c r="H213" s="59" t="s">
        <v>5</v>
      </c>
      <c r="I213" s="60"/>
      <c r="J213" s="88"/>
      <c r="K213" s="96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59"/>
      <c r="X213" s="63"/>
      <c r="Y213" s="63"/>
    </row>
    <row r="214" spans="1:25" s="15" customFormat="1" ht="8.25">
      <c r="A214" s="379" t="s">
        <v>317</v>
      </c>
      <c r="B214" s="380"/>
      <c r="C214" s="381" t="s">
        <v>329</v>
      </c>
      <c r="D214" s="382"/>
      <c r="E214" s="382"/>
      <c r="F214" s="382"/>
      <c r="G214" s="383"/>
      <c r="H214" s="59" t="s">
        <v>5</v>
      </c>
      <c r="I214" s="60"/>
      <c r="J214" s="88"/>
      <c r="K214" s="96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59"/>
      <c r="X214" s="63"/>
      <c r="Y214" s="63"/>
    </row>
    <row r="215" spans="1:25" s="15" customFormat="1" ht="8.25">
      <c r="A215" s="379" t="s">
        <v>318</v>
      </c>
      <c r="B215" s="380"/>
      <c r="C215" s="384" t="s">
        <v>330</v>
      </c>
      <c r="D215" s="385"/>
      <c r="E215" s="385"/>
      <c r="F215" s="385"/>
      <c r="G215" s="386"/>
      <c r="H215" s="59" t="s">
        <v>5</v>
      </c>
      <c r="I215" s="60"/>
      <c r="J215" s="88"/>
      <c r="K215" s="96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59"/>
      <c r="X215" s="63"/>
      <c r="Y215" s="63"/>
    </row>
    <row r="216" spans="1:25" s="15" customFormat="1" ht="8.25">
      <c r="A216" s="379" t="s">
        <v>319</v>
      </c>
      <c r="B216" s="380"/>
      <c r="C216" s="384" t="s">
        <v>331</v>
      </c>
      <c r="D216" s="385"/>
      <c r="E216" s="385"/>
      <c r="F216" s="385"/>
      <c r="G216" s="386"/>
      <c r="H216" s="59" t="s">
        <v>5</v>
      </c>
      <c r="I216" s="60"/>
      <c r="J216" s="88"/>
      <c r="K216" s="96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59"/>
      <c r="X216" s="63"/>
      <c r="Y216" s="63"/>
    </row>
    <row r="217" spans="1:25" s="15" customFormat="1" ht="8.25">
      <c r="A217" s="379" t="s">
        <v>320</v>
      </c>
      <c r="B217" s="380"/>
      <c r="C217" s="384" t="s">
        <v>120</v>
      </c>
      <c r="D217" s="385"/>
      <c r="E217" s="385"/>
      <c r="F217" s="385"/>
      <c r="G217" s="386"/>
      <c r="H217" s="59" t="s">
        <v>489</v>
      </c>
      <c r="I217" s="60"/>
      <c r="J217" s="88"/>
      <c r="K217" s="96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59"/>
      <c r="X217" s="63"/>
      <c r="Y217" s="63"/>
    </row>
    <row r="218" spans="1:25" s="15" customFormat="1" ht="8.25">
      <c r="A218" s="379" t="s">
        <v>321</v>
      </c>
      <c r="B218" s="380"/>
      <c r="C218" s="381" t="s">
        <v>332</v>
      </c>
      <c r="D218" s="382"/>
      <c r="E218" s="382"/>
      <c r="F218" s="382"/>
      <c r="G218" s="383"/>
      <c r="H218" s="59" t="s">
        <v>5</v>
      </c>
      <c r="I218" s="60"/>
      <c r="J218" s="88"/>
      <c r="K218" s="96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59"/>
      <c r="X218" s="63"/>
      <c r="Y218" s="63"/>
    </row>
    <row r="219" spans="1:25" s="15" customFormat="1" ht="8.25">
      <c r="A219" s="379" t="s">
        <v>322</v>
      </c>
      <c r="B219" s="380"/>
      <c r="C219" s="420" t="s">
        <v>333</v>
      </c>
      <c r="D219" s="421"/>
      <c r="E219" s="421"/>
      <c r="F219" s="421"/>
      <c r="G219" s="422"/>
      <c r="H219" s="59" t="s">
        <v>5</v>
      </c>
      <c r="I219" s="60"/>
      <c r="J219" s="88"/>
      <c r="K219" s="96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59"/>
      <c r="X219" s="63"/>
      <c r="Y219" s="63"/>
    </row>
    <row r="220" spans="1:25" s="15" customFormat="1" ht="8.25">
      <c r="A220" s="379" t="s">
        <v>334</v>
      </c>
      <c r="B220" s="380"/>
      <c r="C220" s="384" t="s">
        <v>347</v>
      </c>
      <c r="D220" s="385"/>
      <c r="E220" s="385"/>
      <c r="F220" s="385"/>
      <c r="G220" s="386"/>
      <c r="H220" s="59" t="s">
        <v>5</v>
      </c>
      <c r="I220" s="60"/>
      <c r="J220" s="88"/>
      <c r="K220" s="96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59"/>
      <c r="X220" s="63"/>
      <c r="Y220" s="63"/>
    </row>
    <row r="221" spans="1:25" s="15" customFormat="1" ht="8.25">
      <c r="A221" s="379" t="s">
        <v>335</v>
      </c>
      <c r="B221" s="380"/>
      <c r="C221" s="384" t="s">
        <v>348</v>
      </c>
      <c r="D221" s="385"/>
      <c r="E221" s="385"/>
      <c r="F221" s="385"/>
      <c r="G221" s="386"/>
      <c r="H221" s="59" t="s">
        <v>5</v>
      </c>
      <c r="I221" s="60"/>
      <c r="J221" s="88"/>
      <c r="K221" s="96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59"/>
      <c r="X221" s="63"/>
      <c r="Y221" s="63"/>
    </row>
    <row r="222" spans="1:25" s="15" customFormat="1" ht="8.25">
      <c r="A222" s="379" t="s">
        <v>336</v>
      </c>
      <c r="B222" s="380"/>
      <c r="C222" s="381" t="s">
        <v>349</v>
      </c>
      <c r="D222" s="382"/>
      <c r="E222" s="382"/>
      <c r="F222" s="382"/>
      <c r="G222" s="383"/>
      <c r="H222" s="59" t="s">
        <v>5</v>
      </c>
      <c r="I222" s="60"/>
      <c r="J222" s="88"/>
      <c r="K222" s="96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59"/>
      <c r="X222" s="63"/>
      <c r="Y222" s="63"/>
    </row>
    <row r="223" spans="1:25" s="15" customFormat="1" ht="8.25">
      <c r="A223" s="379" t="s">
        <v>337</v>
      </c>
      <c r="B223" s="380"/>
      <c r="C223" s="381" t="s">
        <v>350</v>
      </c>
      <c r="D223" s="382"/>
      <c r="E223" s="382"/>
      <c r="F223" s="382"/>
      <c r="G223" s="383"/>
      <c r="H223" s="59" t="s">
        <v>5</v>
      </c>
      <c r="I223" s="60"/>
      <c r="J223" s="88"/>
      <c r="K223" s="96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59"/>
      <c r="X223" s="63"/>
      <c r="Y223" s="63"/>
    </row>
    <row r="224" spans="1:25" s="15" customFormat="1" ht="8.25">
      <c r="A224" s="379" t="s">
        <v>338</v>
      </c>
      <c r="B224" s="380"/>
      <c r="C224" s="381" t="s">
        <v>351</v>
      </c>
      <c r="D224" s="382"/>
      <c r="E224" s="382"/>
      <c r="F224" s="382"/>
      <c r="G224" s="383"/>
      <c r="H224" s="59" t="s">
        <v>5</v>
      </c>
      <c r="I224" s="60"/>
      <c r="J224" s="88"/>
      <c r="K224" s="96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59"/>
      <c r="X224" s="63"/>
      <c r="Y224" s="63"/>
    </row>
    <row r="225" spans="1:25" s="15" customFormat="1" ht="8.25">
      <c r="A225" s="379" t="s">
        <v>339</v>
      </c>
      <c r="B225" s="380"/>
      <c r="C225" s="384" t="s">
        <v>352</v>
      </c>
      <c r="D225" s="385"/>
      <c r="E225" s="385"/>
      <c r="F225" s="385"/>
      <c r="G225" s="386"/>
      <c r="H225" s="59" t="s">
        <v>5</v>
      </c>
      <c r="I225" s="60"/>
      <c r="J225" s="88"/>
      <c r="K225" s="96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59"/>
      <c r="X225" s="63"/>
      <c r="Y225" s="63"/>
    </row>
    <row r="226" spans="1:25" s="15" customFormat="1" ht="8.25">
      <c r="A226" s="379" t="s">
        <v>340</v>
      </c>
      <c r="B226" s="380"/>
      <c r="C226" s="384" t="s">
        <v>353</v>
      </c>
      <c r="D226" s="385"/>
      <c r="E226" s="385"/>
      <c r="F226" s="385"/>
      <c r="G226" s="386"/>
      <c r="H226" s="59" t="s">
        <v>5</v>
      </c>
      <c r="I226" s="60"/>
      <c r="J226" s="88"/>
      <c r="K226" s="96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59"/>
      <c r="X226" s="63"/>
      <c r="Y226" s="63"/>
    </row>
    <row r="227" spans="1:25" s="15" customFormat="1" ht="8.25">
      <c r="A227" s="379" t="s">
        <v>341</v>
      </c>
      <c r="B227" s="380"/>
      <c r="C227" s="381" t="s">
        <v>354</v>
      </c>
      <c r="D227" s="382"/>
      <c r="E227" s="382"/>
      <c r="F227" s="382"/>
      <c r="G227" s="383"/>
      <c r="H227" s="59" t="s">
        <v>5</v>
      </c>
      <c r="I227" s="60"/>
      <c r="J227" s="88"/>
      <c r="K227" s="96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59"/>
      <c r="X227" s="63"/>
      <c r="Y227" s="63"/>
    </row>
    <row r="228" spans="1:25" s="15" customFormat="1" ht="8.25">
      <c r="A228" s="379" t="s">
        <v>342</v>
      </c>
      <c r="B228" s="380"/>
      <c r="C228" s="381" t="s">
        <v>683</v>
      </c>
      <c r="D228" s="382"/>
      <c r="E228" s="382"/>
      <c r="F228" s="382"/>
      <c r="G228" s="383"/>
      <c r="H228" s="59" t="s">
        <v>5</v>
      </c>
      <c r="I228" s="60"/>
      <c r="J228" s="88"/>
      <c r="K228" s="96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59"/>
      <c r="X228" s="63"/>
      <c r="Y228" s="63"/>
    </row>
    <row r="229" spans="1:25" s="15" customFormat="1" ht="8.25">
      <c r="A229" s="379" t="s">
        <v>343</v>
      </c>
      <c r="B229" s="380"/>
      <c r="C229" s="384" t="s">
        <v>355</v>
      </c>
      <c r="D229" s="385"/>
      <c r="E229" s="385"/>
      <c r="F229" s="385"/>
      <c r="G229" s="386"/>
      <c r="H229" s="59" t="s">
        <v>5</v>
      </c>
      <c r="I229" s="60"/>
      <c r="J229" s="88"/>
      <c r="K229" s="96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59"/>
      <c r="X229" s="63"/>
      <c r="Y229" s="63"/>
    </row>
    <row r="230" spans="1:25" s="15" customFormat="1" ht="8.25">
      <c r="A230" s="379" t="s">
        <v>344</v>
      </c>
      <c r="B230" s="380"/>
      <c r="C230" s="384" t="s">
        <v>356</v>
      </c>
      <c r="D230" s="385"/>
      <c r="E230" s="385"/>
      <c r="F230" s="385"/>
      <c r="G230" s="386"/>
      <c r="H230" s="59" t="s">
        <v>5</v>
      </c>
      <c r="I230" s="60"/>
      <c r="J230" s="88"/>
      <c r="K230" s="96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59"/>
      <c r="X230" s="63"/>
      <c r="Y230" s="63"/>
    </row>
    <row r="231" spans="1:25" s="15" customFormat="1" ht="8.25">
      <c r="A231" s="379" t="s">
        <v>345</v>
      </c>
      <c r="B231" s="380"/>
      <c r="C231" s="384" t="s">
        <v>357</v>
      </c>
      <c r="D231" s="385"/>
      <c r="E231" s="385"/>
      <c r="F231" s="385"/>
      <c r="G231" s="386"/>
      <c r="H231" s="59" t="s">
        <v>5</v>
      </c>
      <c r="I231" s="60"/>
      <c r="J231" s="88"/>
      <c r="K231" s="96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59"/>
      <c r="X231" s="63"/>
      <c r="Y231" s="63"/>
    </row>
    <row r="232" spans="1:25" s="15" customFormat="1" ht="8.25">
      <c r="A232" s="379" t="s">
        <v>346</v>
      </c>
      <c r="B232" s="380"/>
      <c r="C232" s="420" t="s">
        <v>358</v>
      </c>
      <c r="D232" s="421"/>
      <c r="E232" s="421"/>
      <c r="F232" s="421"/>
      <c r="G232" s="422"/>
      <c r="H232" s="59" t="s">
        <v>5</v>
      </c>
      <c r="I232" s="60"/>
      <c r="J232" s="88"/>
      <c r="K232" s="96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59"/>
      <c r="X232" s="63"/>
      <c r="Y232" s="63"/>
    </row>
    <row r="233" spans="1:25" s="15" customFormat="1" ht="8.25">
      <c r="A233" s="379" t="s">
        <v>363</v>
      </c>
      <c r="B233" s="380"/>
      <c r="C233" s="384" t="s">
        <v>702</v>
      </c>
      <c r="D233" s="385"/>
      <c r="E233" s="385"/>
      <c r="F233" s="385"/>
      <c r="G233" s="386"/>
      <c r="H233" s="59" t="s">
        <v>5</v>
      </c>
      <c r="I233" s="60"/>
      <c r="J233" s="88"/>
      <c r="K233" s="96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59"/>
      <c r="X233" s="63"/>
      <c r="Y233" s="63"/>
    </row>
    <row r="234" spans="1:25" s="15" customFormat="1" ht="8.25">
      <c r="A234" s="379" t="s">
        <v>364</v>
      </c>
      <c r="B234" s="380"/>
      <c r="C234" s="381" t="s">
        <v>349</v>
      </c>
      <c r="D234" s="382"/>
      <c r="E234" s="382"/>
      <c r="F234" s="382"/>
      <c r="G234" s="383"/>
      <c r="H234" s="59" t="s">
        <v>5</v>
      </c>
      <c r="I234" s="60"/>
      <c r="J234" s="88"/>
      <c r="K234" s="96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59"/>
      <c r="X234" s="63"/>
      <c r="Y234" s="63"/>
    </row>
    <row r="235" spans="1:25" s="15" customFormat="1" ht="8.25">
      <c r="A235" s="379" t="s">
        <v>365</v>
      </c>
      <c r="B235" s="380"/>
      <c r="C235" s="381" t="s">
        <v>350</v>
      </c>
      <c r="D235" s="382"/>
      <c r="E235" s="382"/>
      <c r="F235" s="382"/>
      <c r="G235" s="383"/>
      <c r="H235" s="59" t="s">
        <v>5</v>
      </c>
      <c r="I235" s="60"/>
      <c r="J235" s="88"/>
      <c r="K235" s="96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59"/>
      <c r="X235" s="63"/>
      <c r="Y235" s="63"/>
    </row>
    <row r="236" spans="1:25" s="15" customFormat="1" ht="8.25">
      <c r="A236" s="379" t="s">
        <v>366</v>
      </c>
      <c r="B236" s="380"/>
      <c r="C236" s="381" t="s">
        <v>351</v>
      </c>
      <c r="D236" s="382"/>
      <c r="E236" s="382"/>
      <c r="F236" s="382"/>
      <c r="G236" s="383"/>
      <c r="H236" s="59" t="s">
        <v>5</v>
      </c>
      <c r="I236" s="60"/>
      <c r="J236" s="88"/>
      <c r="K236" s="96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59"/>
      <c r="X236" s="63"/>
      <c r="Y236" s="63"/>
    </row>
    <row r="237" spans="1:25" s="15" customFormat="1" ht="8.25">
      <c r="A237" s="379" t="s">
        <v>367</v>
      </c>
      <c r="B237" s="380"/>
      <c r="C237" s="384" t="s">
        <v>221</v>
      </c>
      <c r="D237" s="385"/>
      <c r="E237" s="385"/>
      <c r="F237" s="385"/>
      <c r="G237" s="386"/>
      <c r="H237" s="59" t="s">
        <v>5</v>
      </c>
      <c r="I237" s="60"/>
      <c r="J237" s="88"/>
      <c r="K237" s="96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59"/>
      <c r="X237" s="63"/>
      <c r="Y237" s="63"/>
    </row>
    <row r="238" spans="1:25" s="15" customFormat="1" ht="8.25">
      <c r="A238" s="379" t="s">
        <v>368</v>
      </c>
      <c r="B238" s="380"/>
      <c r="C238" s="384" t="s">
        <v>370</v>
      </c>
      <c r="D238" s="385"/>
      <c r="E238" s="385"/>
      <c r="F238" s="385"/>
      <c r="G238" s="386"/>
      <c r="H238" s="59" t="s">
        <v>5</v>
      </c>
      <c r="I238" s="60"/>
      <c r="J238" s="88"/>
      <c r="K238" s="96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59"/>
      <c r="X238" s="63"/>
      <c r="Y238" s="63"/>
    </row>
    <row r="239" spans="1:25" s="15" customFormat="1" ht="8.25">
      <c r="A239" s="379" t="s">
        <v>369</v>
      </c>
      <c r="B239" s="380"/>
      <c r="C239" s="420" t="s">
        <v>371</v>
      </c>
      <c r="D239" s="421"/>
      <c r="E239" s="421"/>
      <c r="F239" s="421"/>
      <c r="G239" s="422"/>
      <c r="H239" s="59" t="s">
        <v>5</v>
      </c>
      <c r="I239" s="60"/>
      <c r="J239" s="88"/>
      <c r="K239" s="96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59"/>
      <c r="X239" s="63"/>
      <c r="Y239" s="63"/>
    </row>
    <row r="240" spans="1:25" s="15" customFormat="1" ht="8.25">
      <c r="A240" s="379" t="s">
        <v>372</v>
      </c>
      <c r="B240" s="380"/>
      <c r="C240" s="420" t="s">
        <v>703</v>
      </c>
      <c r="D240" s="421"/>
      <c r="E240" s="421"/>
      <c r="F240" s="421"/>
      <c r="G240" s="422"/>
      <c r="H240" s="59" t="s">
        <v>5</v>
      </c>
      <c r="I240" s="60"/>
      <c r="J240" s="88"/>
      <c r="K240" s="96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59"/>
      <c r="X240" s="63"/>
      <c r="Y240" s="63"/>
    </row>
    <row r="241" spans="1:25" s="15" customFormat="1" ht="8.25">
      <c r="A241" s="379" t="s">
        <v>373</v>
      </c>
      <c r="B241" s="380"/>
      <c r="C241" s="384" t="s">
        <v>420</v>
      </c>
      <c r="D241" s="385"/>
      <c r="E241" s="385"/>
      <c r="F241" s="385"/>
      <c r="G241" s="386"/>
      <c r="H241" s="59" t="s">
        <v>5</v>
      </c>
      <c r="I241" s="60"/>
      <c r="J241" s="88"/>
      <c r="K241" s="96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59"/>
      <c r="X241" s="63"/>
      <c r="Y241" s="63"/>
    </row>
    <row r="242" spans="1:25" s="15" customFormat="1" ht="8.25">
      <c r="A242" s="379" t="s">
        <v>374</v>
      </c>
      <c r="B242" s="380"/>
      <c r="C242" s="384" t="s">
        <v>421</v>
      </c>
      <c r="D242" s="385"/>
      <c r="E242" s="385"/>
      <c r="F242" s="385"/>
      <c r="G242" s="386"/>
      <c r="H242" s="59" t="s">
        <v>5</v>
      </c>
      <c r="I242" s="60"/>
      <c r="J242" s="88"/>
      <c r="K242" s="96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59"/>
      <c r="X242" s="63"/>
      <c r="Y242" s="63"/>
    </row>
    <row r="243" spans="1:25" s="15" customFormat="1" ht="8.25">
      <c r="A243" s="379" t="s">
        <v>375</v>
      </c>
      <c r="B243" s="380"/>
      <c r="C243" s="420" t="s">
        <v>422</v>
      </c>
      <c r="D243" s="421"/>
      <c r="E243" s="421"/>
      <c r="F243" s="421"/>
      <c r="G243" s="422"/>
      <c r="H243" s="59" t="s">
        <v>5</v>
      </c>
      <c r="I243" s="60"/>
      <c r="J243" s="88"/>
      <c r="K243" s="96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59"/>
      <c r="X243" s="63"/>
      <c r="Y243" s="63"/>
    </row>
    <row r="244" spans="1:25" s="15" customFormat="1" ht="8.25">
      <c r="A244" s="379" t="s">
        <v>376</v>
      </c>
      <c r="B244" s="380"/>
      <c r="C244" s="384" t="s">
        <v>423</v>
      </c>
      <c r="D244" s="385"/>
      <c r="E244" s="385"/>
      <c r="F244" s="385"/>
      <c r="G244" s="386"/>
      <c r="H244" s="59" t="s">
        <v>5</v>
      </c>
      <c r="I244" s="60"/>
      <c r="J244" s="88"/>
      <c r="K244" s="96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59"/>
      <c r="X244" s="63"/>
      <c r="Y244" s="63"/>
    </row>
    <row r="245" spans="1:25" s="15" customFormat="1" ht="8.25">
      <c r="A245" s="379" t="s">
        <v>377</v>
      </c>
      <c r="B245" s="380"/>
      <c r="C245" s="384" t="s">
        <v>424</v>
      </c>
      <c r="D245" s="385"/>
      <c r="E245" s="385"/>
      <c r="F245" s="385"/>
      <c r="G245" s="386"/>
      <c r="H245" s="59" t="s">
        <v>5</v>
      </c>
      <c r="I245" s="60"/>
      <c r="J245" s="88"/>
      <c r="K245" s="96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59"/>
      <c r="X245" s="63"/>
      <c r="Y245" s="63"/>
    </row>
    <row r="246" spans="1:25" s="15" customFormat="1" ht="8.25">
      <c r="A246" s="379" t="s">
        <v>378</v>
      </c>
      <c r="B246" s="380"/>
      <c r="C246" s="420" t="s">
        <v>425</v>
      </c>
      <c r="D246" s="421"/>
      <c r="E246" s="421"/>
      <c r="F246" s="421"/>
      <c r="G246" s="422"/>
      <c r="H246" s="59" t="s">
        <v>5</v>
      </c>
      <c r="I246" s="60"/>
      <c r="J246" s="88"/>
      <c r="K246" s="96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59"/>
      <c r="X246" s="63"/>
      <c r="Y246" s="63"/>
    </row>
    <row r="247" spans="1:25" s="15" customFormat="1" ht="8.25">
      <c r="A247" s="379" t="s">
        <v>379</v>
      </c>
      <c r="B247" s="380"/>
      <c r="C247" s="420" t="s">
        <v>426</v>
      </c>
      <c r="D247" s="421"/>
      <c r="E247" s="421"/>
      <c r="F247" s="421"/>
      <c r="G247" s="422"/>
      <c r="H247" s="59" t="s">
        <v>5</v>
      </c>
      <c r="I247" s="60"/>
      <c r="J247" s="88"/>
      <c r="K247" s="96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59"/>
      <c r="X247" s="63"/>
      <c r="Y247" s="63"/>
    </row>
    <row r="248" spans="1:25" s="15" customFormat="1" ht="8.25">
      <c r="A248" s="379" t="s">
        <v>380</v>
      </c>
      <c r="B248" s="380"/>
      <c r="C248" s="420" t="s">
        <v>427</v>
      </c>
      <c r="D248" s="421"/>
      <c r="E248" s="421"/>
      <c r="F248" s="421"/>
      <c r="G248" s="422"/>
      <c r="H248" s="59" t="s">
        <v>5</v>
      </c>
      <c r="I248" s="60"/>
      <c r="J248" s="88"/>
      <c r="K248" s="96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59"/>
      <c r="X248" s="63"/>
      <c r="Y248" s="63"/>
    </row>
    <row r="249" spans="1:25" s="15" customFormat="1" ht="9" thickBot="1">
      <c r="A249" s="390" t="s">
        <v>381</v>
      </c>
      <c r="B249" s="391"/>
      <c r="C249" s="438" t="s">
        <v>428</v>
      </c>
      <c r="D249" s="439"/>
      <c r="E249" s="439"/>
      <c r="F249" s="439"/>
      <c r="G249" s="440"/>
      <c r="H249" s="82" t="s">
        <v>5</v>
      </c>
      <c r="I249" s="83"/>
      <c r="J249" s="90"/>
      <c r="K249" s="97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2"/>
      <c r="X249" s="63"/>
      <c r="Y249" s="63"/>
    </row>
    <row r="250" spans="1:25" s="15" customFormat="1" ht="8.25">
      <c r="A250" s="398" t="s">
        <v>382</v>
      </c>
      <c r="B250" s="399"/>
      <c r="C250" s="400" t="s">
        <v>120</v>
      </c>
      <c r="D250" s="401"/>
      <c r="E250" s="401"/>
      <c r="F250" s="401"/>
      <c r="G250" s="402"/>
      <c r="H250" s="91" t="s">
        <v>489</v>
      </c>
      <c r="I250" s="92"/>
      <c r="J250" s="93"/>
      <c r="K250" s="94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1"/>
      <c r="X250" s="63"/>
      <c r="Y250" s="63"/>
    </row>
    <row r="251" spans="1:25" s="15" customFormat="1" ht="8.25">
      <c r="A251" s="379" t="s">
        <v>383</v>
      </c>
      <c r="B251" s="380"/>
      <c r="C251" s="384" t="s">
        <v>429</v>
      </c>
      <c r="D251" s="385"/>
      <c r="E251" s="385"/>
      <c r="F251" s="385"/>
      <c r="G251" s="386"/>
      <c r="H251" s="59" t="s">
        <v>5</v>
      </c>
      <c r="I251" s="60"/>
      <c r="J251" s="88"/>
      <c r="K251" s="96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59"/>
      <c r="X251" s="63"/>
      <c r="Y251" s="63"/>
    </row>
    <row r="252" spans="1:25" s="15" customFormat="1" ht="8.25">
      <c r="A252" s="379" t="s">
        <v>384</v>
      </c>
      <c r="B252" s="380"/>
      <c r="C252" s="381" t="s">
        <v>430</v>
      </c>
      <c r="D252" s="382"/>
      <c r="E252" s="382"/>
      <c r="F252" s="382"/>
      <c r="G252" s="383"/>
      <c r="H252" s="59" t="s">
        <v>5</v>
      </c>
      <c r="I252" s="60"/>
      <c r="J252" s="88"/>
      <c r="K252" s="96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59"/>
      <c r="X252" s="63"/>
      <c r="Y252" s="63"/>
    </row>
    <row r="253" spans="1:25" s="15" customFormat="1" ht="8.25">
      <c r="A253" s="379" t="s">
        <v>385</v>
      </c>
      <c r="B253" s="380"/>
      <c r="C253" s="387" t="s">
        <v>431</v>
      </c>
      <c r="D253" s="388"/>
      <c r="E253" s="388"/>
      <c r="F253" s="388"/>
      <c r="G253" s="389"/>
      <c r="H253" s="59" t="s">
        <v>5</v>
      </c>
      <c r="I253" s="60"/>
      <c r="J253" s="88"/>
      <c r="K253" s="96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59"/>
      <c r="X253" s="63"/>
      <c r="Y253" s="63"/>
    </row>
    <row r="254" spans="1:25" s="15" customFormat="1" ht="8.25">
      <c r="A254" s="379" t="s">
        <v>386</v>
      </c>
      <c r="B254" s="380"/>
      <c r="C254" s="387" t="s">
        <v>53</v>
      </c>
      <c r="D254" s="388"/>
      <c r="E254" s="388"/>
      <c r="F254" s="388"/>
      <c r="G254" s="389"/>
      <c r="H254" s="59" t="s">
        <v>5</v>
      </c>
      <c r="I254" s="60"/>
      <c r="J254" s="88"/>
      <c r="K254" s="96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59"/>
      <c r="X254" s="63"/>
      <c r="Y254" s="63"/>
    </row>
    <row r="255" spans="1:25" s="15" customFormat="1" ht="8.25">
      <c r="A255" s="379" t="s">
        <v>387</v>
      </c>
      <c r="B255" s="380"/>
      <c r="C255" s="423" t="s">
        <v>431</v>
      </c>
      <c r="D255" s="424"/>
      <c r="E255" s="424"/>
      <c r="F255" s="424"/>
      <c r="G255" s="425"/>
      <c r="H255" s="59" t="s">
        <v>5</v>
      </c>
      <c r="I255" s="60"/>
      <c r="J255" s="88"/>
      <c r="K255" s="96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59"/>
      <c r="X255" s="63"/>
      <c r="Y255" s="63"/>
    </row>
    <row r="256" spans="1:25" s="15" customFormat="1" ht="8.25">
      <c r="A256" s="379" t="s">
        <v>388</v>
      </c>
      <c r="B256" s="380"/>
      <c r="C256" s="387" t="s">
        <v>62</v>
      </c>
      <c r="D256" s="388"/>
      <c r="E256" s="388"/>
      <c r="F256" s="388"/>
      <c r="G256" s="389"/>
      <c r="H256" s="59" t="s">
        <v>5</v>
      </c>
      <c r="I256" s="60"/>
      <c r="J256" s="88"/>
      <c r="K256" s="96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59"/>
      <c r="X256" s="63"/>
      <c r="Y256" s="63"/>
    </row>
    <row r="257" spans="1:25" s="15" customFormat="1" ht="8.25">
      <c r="A257" s="379" t="s">
        <v>389</v>
      </c>
      <c r="B257" s="380"/>
      <c r="C257" s="423" t="s">
        <v>431</v>
      </c>
      <c r="D257" s="424"/>
      <c r="E257" s="424"/>
      <c r="F257" s="424"/>
      <c r="G257" s="425"/>
      <c r="H257" s="59" t="s">
        <v>5</v>
      </c>
      <c r="I257" s="60"/>
      <c r="J257" s="88"/>
      <c r="K257" s="96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59"/>
      <c r="X257" s="63"/>
      <c r="Y257" s="63"/>
    </row>
    <row r="258" spans="1:25" s="15" customFormat="1" ht="8.25">
      <c r="A258" s="379" t="s">
        <v>390</v>
      </c>
      <c r="B258" s="380"/>
      <c r="C258" s="387" t="s">
        <v>63</v>
      </c>
      <c r="D258" s="388"/>
      <c r="E258" s="388"/>
      <c r="F258" s="388"/>
      <c r="G258" s="389"/>
      <c r="H258" s="59" t="s">
        <v>5</v>
      </c>
      <c r="I258" s="60"/>
      <c r="J258" s="88"/>
      <c r="K258" s="96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59"/>
      <c r="X258" s="63"/>
      <c r="Y258" s="63"/>
    </row>
    <row r="259" spans="1:25" s="15" customFormat="1" ht="8.25">
      <c r="A259" s="379" t="s">
        <v>391</v>
      </c>
      <c r="B259" s="380"/>
      <c r="C259" s="423" t="s">
        <v>431</v>
      </c>
      <c r="D259" s="424"/>
      <c r="E259" s="424"/>
      <c r="F259" s="424"/>
      <c r="G259" s="425"/>
      <c r="H259" s="59" t="s">
        <v>5</v>
      </c>
      <c r="I259" s="60"/>
      <c r="J259" s="88"/>
      <c r="K259" s="96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59"/>
      <c r="X259" s="63"/>
      <c r="Y259" s="63"/>
    </row>
    <row r="260" spans="1:25" s="15" customFormat="1" ht="8.25">
      <c r="A260" s="379" t="s">
        <v>392</v>
      </c>
      <c r="B260" s="380"/>
      <c r="C260" s="381" t="s">
        <v>432</v>
      </c>
      <c r="D260" s="382"/>
      <c r="E260" s="382"/>
      <c r="F260" s="382"/>
      <c r="G260" s="383"/>
      <c r="H260" s="59" t="s">
        <v>5</v>
      </c>
      <c r="I260" s="60"/>
      <c r="J260" s="88"/>
      <c r="K260" s="96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59"/>
      <c r="X260" s="63"/>
      <c r="Y260" s="63"/>
    </row>
    <row r="261" spans="1:25" s="15" customFormat="1" ht="8.25">
      <c r="A261" s="379" t="s">
        <v>393</v>
      </c>
      <c r="B261" s="380"/>
      <c r="C261" s="387" t="s">
        <v>431</v>
      </c>
      <c r="D261" s="388"/>
      <c r="E261" s="388"/>
      <c r="F261" s="388"/>
      <c r="G261" s="389"/>
      <c r="H261" s="59" t="s">
        <v>5</v>
      </c>
      <c r="I261" s="60"/>
      <c r="J261" s="88"/>
      <c r="K261" s="96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59"/>
      <c r="X261" s="63"/>
      <c r="Y261" s="63"/>
    </row>
    <row r="262" spans="1:25" s="15" customFormat="1" ht="8.25">
      <c r="A262" s="379" t="s">
        <v>394</v>
      </c>
      <c r="B262" s="380"/>
      <c r="C262" s="381" t="s">
        <v>433</v>
      </c>
      <c r="D262" s="382"/>
      <c r="E262" s="382"/>
      <c r="F262" s="382"/>
      <c r="G262" s="383"/>
      <c r="H262" s="59" t="s">
        <v>5</v>
      </c>
      <c r="I262" s="60"/>
      <c r="J262" s="88"/>
      <c r="K262" s="96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59"/>
      <c r="X262" s="63"/>
      <c r="Y262" s="63"/>
    </row>
    <row r="263" spans="1:25" s="15" customFormat="1" ht="8.25">
      <c r="A263" s="379" t="s">
        <v>395</v>
      </c>
      <c r="B263" s="380"/>
      <c r="C263" s="387" t="s">
        <v>431</v>
      </c>
      <c r="D263" s="388"/>
      <c r="E263" s="388"/>
      <c r="F263" s="388"/>
      <c r="G263" s="389"/>
      <c r="H263" s="59" t="s">
        <v>5</v>
      </c>
      <c r="I263" s="60"/>
      <c r="J263" s="88"/>
      <c r="K263" s="96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59"/>
      <c r="X263" s="63"/>
      <c r="Y263" s="63"/>
    </row>
    <row r="264" spans="1:25" s="15" customFormat="1" ht="8.25">
      <c r="A264" s="379" t="s">
        <v>396</v>
      </c>
      <c r="B264" s="380"/>
      <c r="C264" s="381" t="s">
        <v>434</v>
      </c>
      <c r="D264" s="382"/>
      <c r="E264" s="382"/>
      <c r="F264" s="382"/>
      <c r="G264" s="383"/>
      <c r="H264" s="59" t="s">
        <v>5</v>
      </c>
      <c r="I264" s="60"/>
      <c r="J264" s="88"/>
      <c r="K264" s="96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59"/>
      <c r="X264" s="63"/>
      <c r="Y264" s="63"/>
    </row>
    <row r="265" spans="1:25" s="15" customFormat="1" ht="8.25">
      <c r="A265" s="379" t="s">
        <v>397</v>
      </c>
      <c r="B265" s="380"/>
      <c r="C265" s="387" t="s">
        <v>431</v>
      </c>
      <c r="D265" s="388"/>
      <c r="E265" s="388"/>
      <c r="F265" s="388"/>
      <c r="G265" s="389"/>
      <c r="H265" s="59" t="s">
        <v>5</v>
      </c>
      <c r="I265" s="60"/>
      <c r="J265" s="88"/>
      <c r="K265" s="96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59"/>
      <c r="X265" s="63"/>
      <c r="Y265" s="63"/>
    </row>
    <row r="266" spans="1:25" s="15" customFormat="1" ht="8.25">
      <c r="A266" s="379" t="s">
        <v>398</v>
      </c>
      <c r="B266" s="380"/>
      <c r="C266" s="381" t="s">
        <v>435</v>
      </c>
      <c r="D266" s="382"/>
      <c r="E266" s="382"/>
      <c r="F266" s="382"/>
      <c r="G266" s="383"/>
      <c r="H266" s="59" t="s">
        <v>5</v>
      </c>
      <c r="I266" s="60"/>
      <c r="J266" s="88"/>
      <c r="K266" s="96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59"/>
      <c r="X266" s="63"/>
      <c r="Y266" s="63"/>
    </row>
    <row r="267" spans="1:25" s="15" customFormat="1" ht="8.25">
      <c r="A267" s="379" t="s">
        <v>399</v>
      </c>
      <c r="B267" s="380"/>
      <c r="C267" s="387" t="s">
        <v>431</v>
      </c>
      <c r="D267" s="388"/>
      <c r="E267" s="388"/>
      <c r="F267" s="388"/>
      <c r="G267" s="389"/>
      <c r="H267" s="59" t="s">
        <v>5</v>
      </c>
      <c r="I267" s="60"/>
      <c r="J267" s="88"/>
      <c r="K267" s="96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59"/>
      <c r="X267" s="63"/>
      <c r="Y267" s="63"/>
    </row>
    <row r="268" spans="1:25" s="15" customFormat="1" ht="8.25">
      <c r="A268" s="379" t="s">
        <v>400</v>
      </c>
      <c r="B268" s="380"/>
      <c r="C268" s="381" t="s">
        <v>436</v>
      </c>
      <c r="D268" s="382"/>
      <c r="E268" s="382"/>
      <c r="F268" s="382"/>
      <c r="G268" s="383"/>
      <c r="H268" s="59" t="s">
        <v>5</v>
      </c>
      <c r="I268" s="60"/>
      <c r="J268" s="88"/>
      <c r="K268" s="96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59"/>
      <c r="X268" s="63"/>
      <c r="Y268" s="63"/>
    </row>
    <row r="269" spans="1:25" s="15" customFormat="1" ht="8.25">
      <c r="A269" s="379" t="s">
        <v>401</v>
      </c>
      <c r="B269" s="380"/>
      <c r="C269" s="387" t="s">
        <v>431</v>
      </c>
      <c r="D269" s="388"/>
      <c r="E269" s="388"/>
      <c r="F269" s="388"/>
      <c r="G269" s="389"/>
      <c r="H269" s="59" t="s">
        <v>5</v>
      </c>
      <c r="I269" s="60"/>
      <c r="J269" s="88"/>
      <c r="K269" s="96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59"/>
      <c r="X269" s="63"/>
      <c r="Y269" s="63"/>
    </row>
    <row r="270" spans="1:25" s="15" customFormat="1" ht="8.25">
      <c r="A270" s="379" t="s">
        <v>400</v>
      </c>
      <c r="B270" s="380"/>
      <c r="C270" s="381" t="s">
        <v>437</v>
      </c>
      <c r="D270" s="382"/>
      <c r="E270" s="382"/>
      <c r="F270" s="382"/>
      <c r="G270" s="383"/>
      <c r="H270" s="59" t="s">
        <v>5</v>
      </c>
      <c r="I270" s="60"/>
      <c r="J270" s="88"/>
      <c r="K270" s="96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59"/>
      <c r="X270" s="63"/>
      <c r="Y270" s="63"/>
    </row>
    <row r="271" spans="1:25" s="15" customFormat="1" ht="8.25">
      <c r="A271" s="379" t="s">
        <v>402</v>
      </c>
      <c r="B271" s="380"/>
      <c r="C271" s="387" t="s">
        <v>431</v>
      </c>
      <c r="D271" s="388"/>
      <c r="E271" s="388"/>
      <c r="F271" s="388"/>
      <c r="G271" s="389"/>
      <c r="H271" s="59" t="s">
        <v>5</v>
      </c>
      <c r="I271" s="60"/>
      <c r="J271" s="88"/>
      <c r="K271" s="96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59"/>
      <c r="X271" s="63"/>
      <c r="Y271" s="63"/>
    </row>
    <row r="272" spans="1:25" s="15" customFormat="1" ht="8.25">
      <c r="A272" s="379" t="s">
        <v>403</v>
      </c>
      <c r="B272" s="380"/>
      <c r="C272" s="381" t="s">
        <v>684</v>
      </c>
      <c r="D272" s="382"/>
      <c r="E272" s="382"/>
      <c r="F272" s="382"/>
      <c r="G272" s="383"/>
      <c r="H272" s="59" t="s">
        <v>5</v>
      </c>
      <c r="I272" s="60"/>
      <c r="J272" s="88"/>
      <c r="K272" s="96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59"/>
      <c r="X272" s="63"/>
      <c r="Y272" s="63"/>
    </row>
    <row r="273" spans="1:25" s="15" customFormat="1" ht="8.25">
      <c r="A273" s="379" t="s">
        <v>404</v>
      </c>
      <c r="B273" s="380"/>
      <c r="C273" s="387" t="s">
        <v>431</v>
      </c>
      <c r="D273" s="388"/>
      <c r="E273" s="388"/>
      <c r="F273" s="388"/>
      <c r="G273" s="389"/>
      <c r="H273" s="59" t="s">
        <v>5</v>
      </c>
      <c r="I273" s="60"/>
      <c r="J273" s="88"/>
      <c r="K273" s="96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59"/>
      <c r="X273" s="63"/>
      <c r="Y273" s="63"/>
    </row>
    <row r="274" spans="1:25" s="15" customFormat="1" ht="8.25">
      <c r="A274" s="379" t="s">
        <v>405</v>
      </c>
      <c r="B274" s="380"/>
      <c r="C274" s="387" t="s">
        <v>92</v>
      </c>
      <c r="D274" s="388"/>
      <c r="E274" s="388"/>
      <c r="F274" s="388"/>
      <c r="G274" s="389"/>
      <c r="H274" s="59" t="s">
        <v>5</v>
      </c>
      <c r="I274" s="60"/>
      <c r="J274" s="88"/>
      <c r="K274" s="96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59"/>
      <c r="X274" s="63"/>
      <c r="Y274" s="63"/>
    </row>
    <row r="275" spans="1:25" s="15" customFormat="1" ht="8.25">
      <c r="A275" s="379" t="s">
        <v>406</v>
      </c>
      <c r="B275" s="380"/>
      <c r="C275" s="423" t="s">
        <v>431</v>
      </c>
      <c r="D275" s="424"/>
      <c r="E275" s="424"/>
      <c r="F275" s="424"/>
      <c r="G275" s="425"/>
      <c r="H275" s="59" t="s">
        <v>5</v>
      </c>
      <c r="I275" s="60"/>
      <c r="J275" s="88"/>
      <c r="K275" s="96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59"/>
      <c r="X275" s="63"/>
      <c r="Y275" s="63"/>
    </row>
    <row r="276" spans="1:25" s="15" customFormat="1" ht="8.25">
      <c r="A276" s="379" t="s">
        <v>407</v>
      </c>
      <c r="B276" s="380"/>
      <c r="C276" s="387" t="s">
        <v>93</v>
      </c>
      <c r="D276" s="388"/>
      <c r="E276" s="388"/>
      <c r="F276" s="388"/>
      <c r="G276" s="389"/>
      <c r="H276" s="59" t="s">
        <v>5</v>
      </c>
      <c r="I276" s="60"/>
      <c r="J276" s="88"/>
      <c r="K276" s="96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59"/>
      <c r="X276" s="63"/>
      <c r="Y276" s="63"/>
    </row>
    <row r="277" spans="1:25" s="15" customFormat="1" ht="8.25">
      <c r="A277" s="379" t="s">
        <v>408</v>
      </c>
      <c r="B277" s="380"/>
      <c r="C277" s="423" t="s">
        <v>431</v>
      </c>
      <c r="D277" s="424"/>
      <c r="E277" s="424"/>
      <c r="F277" s="424"/>
      <c r="G277" s="425"/>
      <c r="H277" s="59" t="s">
        <v>5</v>
      </c>
      <c r="I277" s="60"/>
      <c r="J277" s="88"/>
      <c r="K277" s="96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59"/>
      <c r="X277" s="63"/>
      <c r="Y277" s="63"/>
    </row>
    <row r="278" spans="1:25" s="15" customFormat="1" ht="8.25">
      <c r="A278" s="379" t="s">
        <v>409</v>
      </c>
      <c r="B278" s="380"/>
      <c r="C278" s="381" t="s">
        <v>439</v>
      </c>
      <c r="D278" s="382"/>
      <c r="E278" s="382"/>
      <c r="F278" s="382"/>
      <c r="G278" s="383"/>
      <c r="H278" s="59" t="s">
        <v>5</v>
      </c>
      <c r="I278" s="60"/>
      <c r="J278" s="88"/>
      <c r="K278" s="96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59"/>
      <c r="X278" s="63"/>
      <c r="Y278" s="63"/>
    </row>
    <row r="279" spans="1:25" s="15" customFormat="1" ht="8.25">
      <c r="A279" s="379" t="s">
        <v>410</v>
      </c>
      <c r="B279" s="380"/>
      <c r="C279" s="387" t="s">
        <v>431</v>
      </c>
      <c r="D279" s="388"/>
      <c r="E279" s="388"/>
      <c r="F279" s="388"/>
      <c r="G279" s="389"/>
      <c r="H279" s="59" t="s">
        <v>5</v>
      </c>
      <c r="I279" s="60"/>
      <c r="J279" s="88"/>
      <c r="K279" s="96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59"/>
      <c r="X279" s="63"/>
      <c r="Y279" s="63"/>
    </row>
    <row r="280" spans="1:25" s="15" customFormat="1" ht="8.25">
      <c r="A280" s="379" t="s">
        <v>411</v>
      </c>
      <c r="B280" s="380"/>
      <c r="C280" s="384" t="s">
        <v>440</v>
      </c>
      <c r="D280" s="385"/>
      <c r="E280" s="385"/>
      <c r="F280" s="385"/>
      <c r="G280" s="386"/>
      <c r="H280" s="59" t="s">
        <v>5</v>
      </c>
      <c r="I280" s="60"/>
      <c r="J280" s="88"/>
      <c r="K280" s="96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59"/>
      <c r="X280" s="63"/>
      <c r="Y280" s="63"/>
    </row>
    <row r="281" spans="1:25" s="15" customFormat="1" ht="8.25">
      <c r="A281" s="379" t="s">
        <v>412</v>
      </c>
      <c r="B281" s="380"/>
      <c r="C281" s="381" t="s">
        <v>441</v>
      </c>
      <c r="D281" s="382"/>
      <c r="E281" s="382"/>
      <c r="F281" s="382"/>
      <c r="G281" s="383"/>
      <c r="H281" s="59" t="s">
        <v>5</v>
      </c>
      <c r="I281" s="60"/>
      <c r="J281" s="88"/>
      <c r="K281" s="96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59"/>
      <c r="X281" s="63"/>
      <c r="Y281" s="63"/>
    </row>
    <row r="282" spans="1:25" s="15" customFormat="1" ht="8.25">
      <c r="A282" s="379" t="s">
        <v>413</v>
      </c>
      <c r="B282" s="380"/>
      <c r="C282" s="387" t="s">
        <v>431</v>
      </c>
      <c r="D282" s="388"/>
      <c r="E282" s="388"/>
      <c r="F282" s="388"/>
      <c r="G282" s="389"/>
      <c r="H282" s="59" t="s">
        <v>5</v>
      </c>
      <c r="I282" s="60"/>
      <c r="J282" s="88"/>
      <c r="K282" s="96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59"/>
      <c r="X282" s="63"/>
      <c r="Y282" s="63"/>
    </row>
    <row r="283" spans="1:25" s="15" customFormat="1" ht="8.25">
      <c r="A283" s="379" t="s">
        <v>414</v>
      </c>
      <c r="B283" s="380"/>
      <c r="C283" s="381" t="s">
        <v>442</v>
      </c>
      <c r="D283" s="382"/>
      <c r="E283" s="382"/>
      <c r="F283" s="382"/>
      <c r="G283" s="383"/>
      <c r="H283" s="59" t="s">
        <v>5</v>
      </c>
      <c r="I283" s="60"/>
      <c r="J283" s="88"/>
      <c r="K283" s="96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59"/>
      <c r="X283" s="63"/>
      <c r="Y283" s="63"/>
    </row>
    <row r="284" spans="1:25" s="15" customFormat="1" ht="8.25">
      <c r="A284" s="379" t="s">
        <v>415</v>
      </c>
      <c r="B284" s="380"/>
      <c r="C284" s="387" t="s">
        <v>281</v>
      </c>
      <c r="D284" s="388"/>
      <c r="E284" s="388"/>
      <c r="F284" s="388"/>
      <c r="G284" s="389"/>
      <c r="H284" s="59" t="s">
        <v>5</v>
      </c>
      <c r="I284" s="60"/>
      <c r="J284" s="88"/>
      <c r="K284" s="96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59"/>
      <c r="X284" s="63"/>
      <c r="Y284" s="63"/>
    </row>
    <row r="285" spans="1:25" s="15" customFormat="1" ht="8.25">
      <c r="A285" s="379" t="s">
        <v>416</v>
      </c>
      <c r="B285" s="380"/>
      <c r="C285" s="423" t="s">
        <v>431</v>
      </c>
      <c r="D285" s="424"/>
      <c r="E285" s="424"/>
      <c r="F285" s="424"/>
      <c r="G285" s="425"/>
      <c r="H285" s="59" t="s">
        <v>5</v>
      </c>
      <c r="I285" s="60"/>
      <c r="J285" s="88"/>
      <c r="K285" s="96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59"/>
      <c r="X285" s="63"/>
      <c r="Y285" s="63"/>
    </row>
    <row r="286" spans="1:25" s="15" customFormat="1" ht="8.25">
      <c r="A286" s="379" t="s">
        <v>417</v>
      </c>
      <c r="B286" s="380"/>
      <c r="C286" s="387" t="s">
        <v>443</v>
      </c>
      <c r="D286" s="388"/>
      <c r="E286" s="388"/>
      <c r="F286" s="388"/>
      <c r="G286" s="389"/>
      <c r="H286" s="59" t="s">
        <v>5</v>
      </c>
      <c r="I286" s="60"/>
      <c r="J286" s="88"/>
      <c r="K286" s="96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59"/>
      <c r="X286" s="63"/>
      <c r="Y286" s="63"/>
    </row>
    <row r="287" spans="1:25" s="15" customFormat="1" ht="8.25">
      <c r="A287" s="379" t="s">
        <v>418</v>
      </c>
      <c r="B287" s="380"/>
      <c r="C287" s="423" t="s">
        <v>431</v>
      </c>
      <c r="D287" s="424"/>
      <c r="E287" s="424"/>
      <c r="F287" s="424"/>
      <c r="G287" s="425"/>
      <c r="H287" s="59" t="s">
        <v>5</v>
      </c>
      <c r="I287" s="60"/>
      <c r="J287" s="88"/>
      <c r="K287" s="96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59"/>
      <c r="X287" s="63"/>
      <c r="Y287" s="63"/>
    </row>
    <row r="288" spans="1:25" s="15" customFormat="1" ht="8.25">
      <c r="A288" s="379" t="s">
        <v>419</v>
      </c>
      <c r="B288" s="380"/>
      <c r="C288" s="381" t="s">
        <v>444</v>
      </c>
      <c r="D288" s="382"/>
      <c r="E288" s="382"/>
      <c r="F288" s="382"/>
      <c r="G288" s="383"/>
      <c r="H288" s="59" t="s">
        <v>5</v>
      </c>
      <c r="I288" s="60"/>
      <c r="J288" s="88"/>
      <c r="K288" s="96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59"/>
      <c r="X288" s="63"/>
      <c r="Y288" s="63"/>
    </row>
    <row r="289" spans="1:25" s="15" customFormat="1" ht="8.25">
      <c r="A289" s="379" t="s">
        <v>445</v>
      </c>
      <c r="B289" s="380"/>
      <c r="C289" s="387" t="s">
        <v>431</v>
      </c>
      <c r="D289" s="388"/>
      <c r="E289" s="388"/>
      <c r="F289" s="388"/>
      <c r="G289" s="389"/>
      <c r="H289" s="59" t="s">
        <v>5</v>
      </c>
      <c r="I289" s="60"/>
      <c r="J289" s="88"/>
      <c r="K289" s="96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59"/>
      <c r="X289" s="63"/>
      <c r="Y289" s="63"/>
    </row>
    <row r="290" spans="1:25" s="15" customFormat="1" ht="8.25">
      <c r="A290" s="379" t="s">
        <v>446</v>
      </c>
      <c r="B290" s="380"/>
      <c r="C290" s="381" t="s">
        <v>458</v>
      </c>
      <c r="D290" s="382"/>
      <c r="E290" s="382"/>
      <c r="F290" s="382"/>
      <c r="G290" s="383"/>
      <c r="H290" s="59" t="s">
        <v>5</v>
      </c>
      <c r="I290" s="60"/>
      <c r="J290" s="88"/>
      <c r="K290" s="96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59"/>
      <c r="X290" s="63"/>
      <c r="Y290" s="63"/>
    </row>
    <row r="291" spans="1:25" s="15" customFormat="1" ht="8.25">
      <c r="A291" s="379" t="s">
        <v>447</v>
      </c>
      <c r="B291" s="380"/>
      <c r="C291" s="387" t="s">
        <v>431</v>
      </c>
      <c r="D291" s="388"/>
      <c r="E291" s="388"/>
      <c r="F291" s="388"/>
      <c r="G291" s="389"/>
      <c r="H291" s="59" t="s">
        <v>5</v>
      </c>
      <c r="I291" s="60"/>
      <c r="J291" s="88"/>
      <c r="K291" s="96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59"/>
      <c r="X291" s="63"/>
      <c r="Y291" s="63"/>
    </row>
    <row r="292" spans="1:25" s="15" customFormat="1" ht="8.25">
      <c r="A292" s="379" t="s">
        <v>448</v>
      </c>
      <c r="B292" s="380"/>
      <c r="C292" s="381" t="s">
        <v>459</v>
      </c>
      <c r="D292" s="382"/>
      <c r="E292" s="382"/>
      <c r="F292" s="382"/>
      <c r="G292" s="383"/>
      <c r="H292" s="59" t="s">
        <v>5</v>
      </c>
      <c r="I292" s="60"/>
      <c r="J292" s="88"/>
      <c r="K292" s="96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59"/>
      <c r="X292" s="63"/>
      <c r="Y292" s="63"/>
    </row>
    <row r="293" spans="1:25" s="15" customFormat="1" ht="8.25">
      <c r="A293" s="379" t="s">
        <v>449</v>
      </c>
      <c r="B293" s="380"/>
      <c r="C293" s="387" t="s">
        <v>431</v>
      </c>
      <c r="D293" s="388"/>
      <c r="E293" s="388"/>
      <c r="F293" s="388"/>
      <c r="G293" s="389"/>
      <c r="H293" s="59" t="s">
        <v>5</v>
      </c>
      <c r="I293" s="60"/>
      <c r="J293" s="88"/>
      <c r="K293" s="96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59"/>
      <c r="X293" s="63"/>
      <c r="Y293" s="63"/>
    </row>
    <row r="294" spans="1:25" s="15" customFormat="1" ht="8.25">
      <c r="A294" s="379" t="s">
        <v>450</v>
      </c>
      <c r="B294" s="380"/>
      <c r="C294" s="381" t="s">
        <v>460</v>
      </c>
      <c r="D294" s="382"/>
      <c r="E294" s="382"/>
      <c r="F294" s="382"/>
      <c r="G294" s="383"/>
      <c r="H294" s="59" t="s">
        <v>5</v>
      </c>
      <c r="I294" s="60"/>
      <c r="J294" s="88"/>
      <c r="K294" s="96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59"/>
      <c r="X294" s="63"/>
      <c r="Y294" s="63"/>
    </row>
    <row r="295" spans="1:25" s="15" customFormat="1" ht="8.25">
      <c r="A295" s="379" t="s">
        <v>451</v>
      </c>
      <c r="B295" s="380"/>
      <c r="C295" s="387" t="s">
        <v>431</v>
      </c>
      <c r="D295" s="388"/>
      <c r="E295" s="388"/>
      <c r="F295" s="388"/>
      <c r="G295" s="389"/>
      <c r="H295" s="59" t="s">
        <v>5</v>
      </c>
      <c r="I295" s="60"/>
      <c r="J295" s="88"/>
      <c r="K295" s="96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59"/>
      <c r="X295" s="63"/>
      <c r="Y295" s="63"/>
    </row>
    <row r="296" spans="1:25" s="15" customFormat="1" ht="8.25">
      <c r="A296" s="379" t="s">
        <v>452</v>
      </c>
      <c r="B296" s="380"/>
      <c r="C296" s="381" t="s">
        <v>461</v>
      </c>
      <c r="D296" s="382"/>
      <c r="E296" s="382"/>
      <c r="F296" s="382"/>
      <c r="G296" s="383"/>
      <c r="H296" s="59" t="s">
        <v>5</v>
      </c>
      <c r="I296" s="60"/>
      <c r="J296" s="88"/>
      <c r="K296" s="96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59"/>
      <c r="X296" s="63"/>
      <c r="Y296" s="63"/>
    </row>
    <row r="297" spans="1:25" s="15" customFormat="1" ht="8.25">
      <c r="A297" s="379" t="s">
        <v>453</v>
      </c>
      <c r="B297" s="380"/>
      <c r="C297" s="387" t="s">
        <v>431</v>
      </c>
      <c r="D297" s="388"/>
      <c r="E297" s="388"/>
      <c r="F297" s="388"/>
      <c r="G297" s="389"/>
      <c r="H297" s="59" t="s">
        <v>5</v>
      </c>
      <c r="I297" s="60"/>
      <c r="J297" s="88"/>
      <c r="K297" s="96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59"/>
      <c r="X297" s="63"/>
      <c r="Y297" s="63"/>
    </row>
    <row r="298" spans="1:25" s="15" customFormat="1" ht="8.25">
      <c r="A298" s="379" t="s">
        <v>454</v>
      </c>
      <c r="B298" s="380"/>
      <c r="C298" s="381" t="s">
        <v>462</v>
      </c>
      <c r="D298" s="382"/>
      <c r="E298" s="382"/>
      <c r="F298" s="382"/>
      <c r="G298" s="383"/>
      <c r="H298" s="59" t="s">
        <v>5</v>
      </c>
      <c r="I298" s="60"/>
      <c r="J298" s="88"/>
      <c r="K298" s="96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59"/>
      <c r="X298" s="63"/>
      <c r="Y298" s="63"/>
    </row>
    <row r="299" spans="1:25" s="15" customFormat="1" ht="8.25">
      <c r="A299" s="379" t="s">
        <v>455</v>
      </c>
      <c r="B299" s="380"/>
      <c r="C299" s="387" t="s">
        <v>431</v>
      </c>
      <c r="D299" s="388"/>
      <c r="E299" s="388"/>
      <c r="F299" s="388"/>
      <c r="G299" s="389"/>
      <c r="H299" s="59" t="s">
        <v>5</v>
      </c>
      <c r="I299" s="60"/>
      <c r="J299" s="88"/>
      <c r="K299" s="96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59"/>
      <c r="X299" s="63"/>
      <c r="Y299" s="63"/>
    </row>
    <row r="300" spans="1:25" s="15" customFormat="1" ht="8.25">
      <c r="A300" s="379" t="s">
        <v>456</v>
      </c>
      <c r="B300" s="380"/>
      <c r="C300" s="381" t="s">
        <v>463</v>
      </c>
      <c r="D300" s="382"/>
      <c r="E300" s="382"/>
      <c r="F300" s="382"/>
      <c r="G300" s="383"/>
      <c r="H300" s="59" t="s">
        <v>5</v>
      </c>
      <c r="I300" s="60"/>
      <c r="J300" s="88"/>
      <c r="K300" s="96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59"/>
      <c r="X300" s="63"/>
      <c r="Y300" s="63"/>
    </row>
    <row r="301" spans="1:25" s="15" customFormat="1" ht="8.25">
      <c r="A301" s="379" t="s">
        <v>457</v>
      </c>
      <c r="B301" s="380"/>
      <c r="C301" s="387" t="s">
        <v>431</v>
      </c>
      <c r="D301" s="388"/>
      <c r="E301" s="388"/>
      <c r="F301" s="388"/>
      <c r="G301" s="389"/>
      <c r="H301" s="59" t="s">
        <v>5</v>
      </c>
      <c r="I301" s="60"/>
      <c r="J301" s="88"/>
      <c r="K301" s="96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59"/>
      <c r="X301" s="63"/>
      <c r="Y301" s="63"/>
    </row>
    <row r="302" spans="1:25" s="15" customFormat="1" ht="8.25">
      <c r="A302" s="379" t="s">
        <v>464</v>
      </c>
      <c r="B302" s="380"/>
      <c r="C302" s="384" t="s">
        <v>477</v>
      </c>
      <c r="D302" s="385"/>
      <c r="E302" s="385"/>
      <c r="F302" s="385"/>
      <c r="G302" s="386"/>
      <c r="H302" s="59" t="s">
        <v>488</v>
      </c>
      <c r="I302" s="60"/>
      <c r="J302" s="88"/>
      <c r="K302" s="96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59"/>
      <c r="X302" s="63"/>
      <c r="Y302" s="63"/>
    </row>
    <row r="303" spans="1:25" s="15" customFormat="1" ht="8.25">
      <c r="A303" s="379" t="s">
        <v>465</v>
      </c>
      <c r="B303" s="380"/>
      <c r="C303" s="381" t="s">
        <v>478</v>
      </c>
      <c r="D303" s="382"/>
      <c r="E303" s="382"/>
      <c r="F303" s="382"/>
      <c r="G303" s="383"/>
      <c r="H303" s="59" t="s">
        <v>488</v>
      </c>
      <c r="I303" s="60"/>
      <c r="J303" s="88"/>
      <c r="K303" s="96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59"/>
      <c r="X303" s="63"/>
      <c r="Y303" s="63"/>
    </row>
    <row r="304" spans="1:25" s="15" customFormat="1" ht="8.25">
      <c r="A304" s="379" t="s">
        <v>466</v>
      </c>
      <c r="B304" s="380"/>
      <c r="C304" s="381" t="s">
        <v>479</v>
      </c>
      <c r="D304" s="382"/>
      <c r="E304" s="382"/>
      <c r="F304" s="382"/>
      <c r="G304" s="383"/>
      <c r="H304" s="59" t="s">
        <v>488</v>
      </c>
      <c r="I304" s="60"/>
      <c r="J304" s="88"/>
      <c r="K304" s="96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59"/>
      <c r="X304" s="63"/>
      <c r="Y304" s="63"/>
    </row>
    <row r="305" spans="1:25" s="15" customFormat="1" ht="8.25">
      <c r="A305" s="379" t="s">
        <v>467</v>
      </c>
      <c r="B305" s="380"/>
      <c r="C305" s="381" t="s">
        <v>480</v>
      </c>
      <c r="D305" s="382"/>
      <c r="E305" s="382"/>
      <c r="F305" s="382"/>
      <c r="G305" s="383"/>
      <c r="H305" s="59" t="s">
        <v>488</v>
      </c>
      <c r="I305" s="60"/>
      <c r="J305" s="88"/>
      <c r="K305" s="96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59"/>
      <c r="X305" s="63"/>
      <c r="Y305" s="63"/>
    </row>
    <row r="306" spans="1:25" s="15" customFormat="1" ht="8.25">
      <c r="A306" s="379" t="s">
        <v>468</v>
      </c>
      <c r="B306" s="380"/>
      <c r="C306" s="381" t="s">
        <v>481</v>
      </c>
      <c r="D306" s="382"/>
      <c r="E306" s="382"/>
      <c r="F306" s="382"/>
      <c r="G306" s="383"/>
      <c r="H306" s="59" t="s">
        <v>488</v>
      </c>
      <c r="I306" s="60"/>
      <c r="J306" s="88"/>
      <c r="K306" s="96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59"/>
      <c r="X306" s="63"/>
      <c r="Y306" s="63"/>
    </row>
    <row r="307" spans="1:25" s="15" customFormat="1" ht="8.25">
      <c r="A307" s="379" t="s">
        <v>469</v>
      </c>
      <c r="B307" s="380"/>
      <c r="C307" s="381" t="s">
        <v>482</v>
      </c>
      <c r="D307" s="382"/>
      <c r="E307" s="382"/>
      <c r="F307" s="382"/>
      <c r="G307" s="383"/>
      <c r="H307" s="59" t="s">
        <v>488</v>
      </c>
      <c r="I307" s="60"/>
      <c r="J307" s="88"/>
      <c r="K307" s="96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59"/>
      <c r="X307" s="63"/>
      <c r="Y307" s="63"/>
    </row>
    <row r="308" spans="1:25" s="15" customFormat="1" ht="8.25">
      <c r="A308" s="379" t="s">
        <v>470</v>
      </c>
      <c r="B308" s="380"/>
      <c r="C308" s="381" t="s">
        <v>483</v>
      </c>
      <c r="D308" s="382"/>
      <c r="E308" s="382"/>
      <c r="F308" s="382"/>
      <c r="G308" s="383"/>
      <c r="H308" s="59" t="s">
        <v>488</v>
      </c>
      <c r="I308" s="60"/>
      <c r="J308" s="88"/>
      <c r="K308" s="96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59"/>
      <c r="X308" s="63"/>
      <c r="Y308" s="63"/>
    </row>
    <row r="309" spans="1:25" s="15" customFormat="1" ht="8.25">
      <c r="A309" s="379" t="s">
        <v>471</v>
      </c>
      <c r="B309" s="380"/>
      <c r="C309" s="381" t="s">
        <v>484</v>
      </c>
      <c r="D309" s="382"/>
      <c r="E309" s="382"/>
      <c r="F309" s="382"/>
      <c r="G309" s="383"/>
      <c r="H309" s="59" t="s">
        <v>488</v>
      </c>
      <c r="I309" s="60"/>
      <c r="J309" s="88"/>
      <c r="K309" s="96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59"/>
      <c r="X309" s="63"/>
      <c r="Y309" s="63"/>
    </row>
    <row r="310" spans="1:25" s="15" customFormat="1" ht="8.25">
      <c r="A310" s="379" t="s">
        <v>472</v>
      </c>
      <c r="B310" s="380"/>
      <c r="C310" s="381" t="s">
        <v>485</v>
      </c>
      <c r="D310" s="382"/>
      <c r="E310" s="382"/>
      <c r="F310" s="382"/>
      <c r="G310" s="383"/>
      <c r="H310" s="59" t="s">
        <v>488</v>
      </c>
      <c r="I310" s="60"/>
      <c r="J310" s="88"/>
      <c r="K310" s="96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59"/>
      <c r="X310" s="63"/>
      <c r="Y310" s="63"/>
    </row>
    <row r="311" spans="1:25" s="15" customFormat="1" ht="8.25">
      <c r="A311" s="379" t="s">
        <v>473</v>
      </c>
      <c r="B311" s="380"/>
      <c r="C311" s="381" t="s">
        <v>486</v>
      </c>
      <c r="D311" s="382"/>
      <c r="E311" s="382"/>
      <c r="F311" s="382"/>
      <c r="G311" s="383"/>
      <c r="H311" s="59" t="s">
        <v>488</v>
      </c>
      <c r="I311" s="60"/>
      <c r="J311" s="88"/>
      <c r="K311" s="96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59"/>
      <c r="X311" s="63"/>
      <c r="Y311" s="63"/>
    </row>
    <row r="312" spans="1:25" s="15" customFormat="1" ht="8.25">
      <c r="A312" s="379" t="s">
        <v>474</v>
      </c>
      <c r="B312" s="380"/>
      <c r="C312" s="381" t="s">
        <v>685</v>
      </c>
      <c r="D312" s="382"/>
      <c r="E312" s="382"/>
      <c r="F312" s="382"/>
      <c r="G312" s="383"/>
      <c r="H312" s="59" t="s">
        <v>488</v>
      </c>
      <c r="I312" s="60"/>
      <c r="J312" s="88"/>
      <c r="K312" s="96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59"/>
      <c r="X312" s="63"/>
      <c r="Y312" s="63"/>
    </row>
    <row r="313" spans="1:25" s="15" customFormat="1" ht="8.25">
      <c r="A313" s="379" t="s">
        <v>475</v>
      </c>
      <c r="B313" s="380"/>
      <c r="C313" s="387" t="s">
        <v>92</v>
      </c>
      <c r="D313" s="388"/>
      <c r="E313" s="388"/>
      <c r="F313" s="388"/>
      <c r="G313" s="389"/>
      <c r="H313" s="59" t="s">
        <v>488</v>
      </c>
      <c r="I313" s="60"/>
      <c r="J313" s="88"/>
      <c r="K313" s="96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59"/>
      <c r="X313" s="63"/>
      <c r="Y313" s="63"/>
    </row>
    <row r="314" spans="1:25" s="15" customFormat="1" ht="9" thickBot="1">
      <c r="A314" s="390" t="s">
        <v>476</v>
      </c>
      <c r="B314" s="391"/>
      <c r="C314" s="435" t="s">
        <v>93</v>
      </c>
      <c r="D314" s="436"/>
      <c r="E314" s="436"/>
      <c r="F314" s="436"/>
      <c r="G314" s="437"/>
      <c r="H314" s="82" t="s">
        <v>488</v>
      </c>
      <c r="I314" s="83"/>
      <c r="J314" s="90"/>
      <c r="K314" s="97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2"/>
      <c r="X314" s="63"/>
      <c r="Y314" s="63"/>
    </row>
    <row r="315" spans="1:25" s="15" customFormat="1" ht="11.25" thickBot="1">
      <c r="A315" s="358" t="s">
        <v>487</v>
      </c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60"/>
      <c r="X315" s="63"/>
      <c r="Y315" s="63"/>
    </row>
    <row r="316" spans="1:25" s="15" customFormat="1" ht="8.25">
      <c r="A316" s="379" t="s">
        <v>492</v>
      </c>
      <c r="B316" s="380"/>
      <c r="C316" s="420" t="s">
        <v>493</v>
      </c>
      <c r="D316" s="421"/>
      <c r="E316" s="421"/>
      <c r="F316" s="421"/>
      <c r="G316" s="422"/>
      <c r="H316" s="59" t="s">
        <v>489</v>
      </c>
      <c r="I316" s="60" t="s">
        <v>494</v>
      </c>
      <c r="J316" s="88"/>
      <c r="K316" s="96"/>
      <c r="L316" s="61" t="s">
        <v>494</v>
      </c>
      <c r="M316" s="61"/>
      <c r="N316" s="61"/>
      <c r="O316" s="61" t="s">
        <v>494</v>
      </c>
      <c r="P316" s="61" t="s">
        <v>494</v>
      </c>
      <c r="Q316" s="61" t="s">
        <v>494</v>
      </c>
      <c r="R316" s="61" t="s">
        <v>494</v>
      </c>
      <c r="S316" s="61" t="s">
        <v>494</v>
      </c>
      <c r="T316" s="61" t="s">
        <v>494</v>
      </c>
      <c r="U316" s="61" t="s">
        <v>494</v>
      </c>
      <c r="V316" s="61" t="s">
        <v>494</v>
      </c>
      <c r="W316" s="59" t="s">
        <v>494</v>
      </c>
      <c r="X316" s="63"/>
      <c r="Y316" s="63"/>
    </row>
    <row r="317" spans="1:25" s="15" customFormat="1" ht="8.25">
      <c r="A317" s="379" t="s">
        <v>495</v>
      </c>
      <c r="B317" s="380"/>
      <c r="C317" s="384" t="s">
        <v>501</v>
      </c>
      <c r="D317" s="385"/>
      <c r="E317" s="385"/>
      <c r="F317" s="385"/>
      <c r="G317" s="386"/>
      <c r="H317" s="59" t="s">
        <v>490</v>
      </c>
      <c r="I317" s="60"/>
      <c r="J317" s="88"/>
      <c r="K317" s="96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59"/>
      <c r="X317" s="63"/>
      <c r="Y317" s="63"/>
    </row>
    <row r="318" spans="1:25" s="15" customFormat="1" ht="8.25">
      <c r="A318" s="379" t="s">
        <v>496</v>
      </c>
      <c r="B318" s="380"/>
      <c r="C318" s="384" t="s">
        <v>502</v>
      </c>
      <c r="D318" s="385"/>
      <c r="E318" s="385"/>
      <c r="F318" s="385"/>
      <c r="G318" s="386"/>
      <c r="H318" s="59" t="s">
        <v>491</v>
      </c>
      <c r="I318" s="60"/>
      <c r="J318" s="88"/>
      <c r="K318" s="96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59"/>
      <c r="X318" s="63"/>
      <c r="Y318" s="63"/>
    </row>
    <row r="319" spans="1:25" s="15" customFormat="1" ht="8.25">
      <c r="A319" s="379" t="s">
        <v>497</v>
      </c>
      <c r="B319" s="380"/>
      <c r="C319" s="384" t="s">
        <v>503</v>
      </c>
      <c r="D319" s="385"/>
      <c r="E319" s="385"/>
      <c r="F319" s="385"/>
      <c r="G319" s="386"/>
      <c r="H319" s="59" t="s">
        <v>490</v>
      </c>
      <c r="I319" s="60"/>
      <c r="J319" s="88"/>
      <c r="K319" s="96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59"/>
      <c r="X319" s="63"/>
      <c r="Y319" s="63"/>
    </row>
    <row r="320" spans="1:25" s="15" customFormat="1" ht="8.25">
      <c r="A320" s="379" t="s">
        <v>498</v>
      </c>
      <c r="B320" s="380"/>
      <c r="C320" s="384" t="s">
        <v>504</v>
      </c>
      <c r="D320" s="385"/>
      <c r="E320" s="385"/>
      <c r="F320" s="385"/>
      <c r="G320" s="386"/>
      <c r="H320" s="59" t="s">
        <v>491</v>
      </c>
      <c r="I320" s="60"/>
      <c r="J320" s="88"/>
      <c r="K320" s="96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59"/>
      <c r="X320" s="63"/>
      <c r="Y320" s="63"/>
    </row>
    <row r="321" spans="1:25" s="15" customFormat="1" ht="8.25">
      <c r="A321" s="379" t="s">
        <v>499</v>
      </c>
      <c r="B321" s="380"/>
      <c r="C321" s="384" t="s">
        <v>505</v>
      </c>
      <c r="D321" s="385"/>
      <c r="E321" s="385"/>
      <c r="F321" s="385"/>
      <c r="G321" s="386"/>
      <c r="H321" s="59" t="s">
        <v>512</v>
      </c>
      <c r="I321" s="60"/>
      <c r="J321" s="88"/>
      <c r="K321" s="96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59"/>
      <c r="X321" s="63"/>
      <c r="Y321" s="63"/>
    </row>
    <row r="322" spans="1:25" s="15" customFormat="1" ht="8.25">
      <c r="A322" s="379" t="s">
        <v>500</v>
      </c>
      <c r="B322" s="380"/>
      <c r="C322" s="384" t="s">
        <v>506</v>
      </c>
      <c r="D322" s="385"/>
      <c r="E322" s="385"/>
      <c r="F322" s="385"/>
      <c r="G322" s="386"/>
      <c r="H322" s="59" t="s">
        <v>489</v>
      </c>
      <c r="I322" s="60" t="s">
        <v>494</v>
      </c>
      <c r="J322" s="88"/>
      <c r="K322" s="96"/>
      <c r="L322" s="61" t="s">
        <v>494</v>
      </c>
      <c r="M322" s="61"/>
      <c r="N322" s="61"/>
      <c r="O322" s="61" t="s">
        <v>494</v>
      </c>
      <c r="P322" s="61" t="s">
        <v>494</v>
      </c>
      <c r="Q322" s="61" t="s">
        <v>494</v>
      </c>
      <c r="R322" s="61" t="s">
        <v>494</v>
      </c>
      <c r="S322" s="61" t="s">
        <v>494</v>
      </c>
      <c r="T322" s="61" t="s">
        <v>494</v>
      </c>
      <c r="U322" s="61" t="s">
        <v>494</v>
      </c>
      <c r="V322" s="61" t="s">
        <v>494</v>
      </c>
      <c r="W322" s="59" t="s">
        <v>494</v>
      </c>
      <c r="X322" s="63"/>
      <c r="Y322" s="63"/>
    </row>
    <row r="323" spans="1:25" s="15" customFormat="1" ht="8.25">
      <c r="A323" s="379" t="s">
        <v>507</v>
      </c>
      <c r="B323" s="380"/>
      <c r="C323" s="381" t="s">
        <v>509</v>
      </c>
      <c r="D323" s="382"/>
      <c r="E323" s="382"/>
      <c r="F323" s="382"/>
      <c r="G323" s="383"/>
      <c r="H323" s="59" t="s">
        <v>512</v>
      </c>
      <c r="I323" s="60"/>
      <c r="J323" s="88"/>
      <c r="K323" s="96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59"/>
      <c r="X323" s="63"/>
      <c r="Y323" s="63"/>
    </row>
    <row r="324" spans="1:25" s="15" customFormat="1" ht="8.25">
      <c r="A324" s="379" t="s">
        <v>508</v>
      </c>
      <c r="B324" s="380"/>
      <c r="C324" s="381" t="s">
        <v>510</v>
      </c>
      <c r="D324" s="382"/>
      <c r="E324" s="382"/>
      <c r="F324" s="382"/>
      <c r="G324" s="383"/>
      <c r="H324" s="59" t="s">
        <v>511</v>
      </c>
      <c r="I324" s="60"/>
      <c r="J324" s="88"/>
      <c r="K324" s="96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59"/>
      <c r="X324" s="63"/>
      <c r="Y324" s="63"/>
    </row>
    <row r="325" spans="1:25" s="15" customFormat="1" ht="8.25">
      <c r="A325" s="379" t="s">
        <v>513</v>
      </c>
      <c r="B325" s="380"/>
      <c r="C325" s="384" t="s">
        <v>517</v>
      </c>
      <c r="D325" s="385"/>
      <c r="E325" s="385"/>
      <c r="F325" s="385"/>
      <c r="G325" s="386"/>
      <c r="H325" s="59" t="s">
        <v>489</v>
      </c>
      <c r="I325" s="60" t="s">
        <v>494</v>
      </c>
      <c r="J325" s="88"/>
      <c r="K325" s="96"/>
      <c r="L325" s="61" t="s">
        <v>494</v>
      </c>
      <c r="M325" s="61"/>
      <c r="N325" s="61"/>
      <c r="O325" s="61" t="s">
        <v>494</v>
      </c>
      <c r="P325" s="61" t="s">
        <v>494</v>
      </c>
      <c r="Q325" s="61" t="s">
        <v>494</v>
      </c>
      <c r="R325" s="61" t="s">
        <v>494</v>
      </c>
      <c r="S325" s="61" t="s">
        <v>494</v>
      </c>
      <c r="T325" s="61" t="s">
        <v>494</v>
      </c>
      <c r="U325" s="61" t="s">
        <v>494</v>
      </c>
      <c r="V325" s="61" t="s">
        <v>494</v>
      </c>
      <c r="W325" s="59" t="s">
        <v>494</v>
      </c>
      <c r="X325" s="63"/>
      <c r="Y325" s="63"/>
    </row>
    <row r="326" spans="1:25" s="15" customFormat="1" ht="8.25">
      <c r="A326" s="379" t="s">
        <v>514</v>
      </c>
      <c r="B326" s="380"/>
      <c r="C326" s="381" t="s">
        <v>509</v>
      </c>
      <c r="D326" s="382"/>
      <c r="E326" s="382"/>
      <c r="F326" s="382"/>
      <c r="G326" s="383"/>
      <c r="H326" s="59" t="s">
        <v>512</v>
      </c>
      <c r="I326" s="60"/>
      <c r="J326" s="88"/>
      <c r="K326" s="96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59"/>
      <c r="X326" s="63"/>
      <c r="Y326" s="63"/>
    </row>
    <row r="327" spans="1:25" s="15" customFormat="1" ht="8.25">
      <c r="A327" s="379" t="s">
        <v>515</v>
      </c>
      <c r="B327" s="380"/>
      <c r="C327" s="381" t="s">
        <v>518</v>
      </c>
      <c r="D327" s="382"/>
      <c r="E327" s="382"/>
      <c r="F327" s="382"/>
      <c r="G327" s="383"/>
      <c r="H327" s="59" t="s">
        <v>490</v>
      </c>
      <c r="I327" s="60"/>
      <c r="J327" s="88"/>
      <c r="K327" s="96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59"/>
      <c r="X327" s="63"/>
      <c r="Y327" s="63"/>
    </row>
    <row r="328" spans="1:25" s="15" customFormat="1" ht="8.25">
      <c r="A328" s="379" t="s">
        <v>516</v>
      </c>
      <c r="B328" s="380"/>
      <c r="C328" s="381" t="s">
        <v>510</v>
      </c>
      <c r="D328" s="382"/>
      <c r="E328" s="382"/>
      <c r="F328" s="382"/>
      <c r="G328" s="383"/>
      <c r="H328" s="59" t="s">
        <v>511</v>
      </c>
      <c r="I328" s="60"/>
      <c r="J328" s="88"/>
      <c r="K328" s="96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59"/>
      <c r="X328" s="63"/>
      <c r="Y328" s="63"/>
    </row>
    <row r="329" spans="1:25" s="15" customFormat="1" ht="8.25">
      <c r="A329" s="379" t="s">
        <v>519</v>
      </c>
      <c r="B329" s="380"/>
      <c r="C329" s="384" t="s">
        <v>522</v>
      </c>
      <c r="D329" s="385"/>
      <c r="E329" s="385"/>
      <c r="F329" s="385"/>
      <c r="G329" s="386"/>
      <c r="H329" s="59" t="s">
        <v>489</v>
      </c>
      <c r="I329" s="60" t="s">
        <v>494</v>
      </c>
      <c r="J329" s="88"/>
      <c r="K329" s="96"/>
      <c r="L329" s="61" t="s">
        <v>494</v>
      </c>
      <c r="M329" s="61"/>
      <c r="N329" s="61"/>
      <c r="O329" s="61" t="s">
        <v>494</v>
      </c>
      <c r="P329" s="61" t="s">
        <v>494</v>
      </c>
      <c r="Q329" s="61" t="s">
        <v>494</v>
      </c>
      <c r="R329" s="61" t="s">
        <v>494</v>
      </c>
      <c r="S329" s="61" t="s">
        <v>494</v>
      </c>
      <c r="T329" s="61" t="s">
        <v>494</v>
      </c>
      <c r="U329" s="61" t="s">
        <v>494</v>
      </c>
      <c r="V329" s="61" t="s">
        <v>494</v>
      </c>
      <c r="W329" s="59" t="s">
        <v>494</v>
      </c>
      <c r="X329" s="63"/>
      <c r="Y329" s="63"/>
    </row>
    <row r="330" spans="1:25" s="15" customFormat="1" ht="8.25">
      <c r="A330" s="379" t="s">
        <v>520</v>
      </c>
      <c r="B330" s="380"/>
      <c r="C330" s="381" t="s">
        <v>509</v>
      </c>
      <c r="D330" s="382"/>
      <c r="E330" s="382"/>
      <c r="F330" s="382"/>
      <c r="G330" s="383"/>
      <c r="H330" s="59" t="s">
        <v>512</v>
      </c>
      <c r="I330" s="60"/>
      <c r="J330" s="88"/>
      <c r="K330" s="96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59"/>
      <c r="X330" s="63"/>
      <c r="Y330" s="63"/>
    </row>
    <row r="331" spans="1:25" s="15" customFormat="1" ht="8.25">
      <c r="A331" s="379" t="s">
        <v>521</v>
      </c>
      <c r="B331" s="380"/>
      <c r="C331" s="381" t="s">
        <v>510</v>
      </c>
      <c r="D331" s="382"/>
      <c r="E331" s="382"/>
      <c r="F331" s="382"/>
      <c r="G331" s="383"/>
      <c r="H331" s="59" t="s">
        <v>511</v>
      </c>
      <c r="I331" s="60"/>
      <c r="J331" s="88"/>
      <c r="K331" s="96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59"/>
      <c r="X331" s="63"/>
      <c r="Y331" s="63"/>
    </row>
    <row r="332" spans="1:25" s="15" customFormat="1" ht="8.25">
      <c r="A332" s="379" t="s">
        <v>523</v>
      </c>
      <c r="B332" s="380"/>
      <c r="C332" s="384" t="s">
        <v>686</v>
      </c>
      <c r="D332" s="385"/>
      <c r="E332" s="385"/>
      <c r="F332" s="385"/>
      <c r="G332" s="386"/>
      <c r="H332" s="59" t="s">
        <v>489</v>
      </c>
      <c r="I332" s="60" t="s">
        <v>494</v>
      </c>
      <c r="J332" s="88"/>
      <c r="K332" s="96"/>
      <c r="L332" s="61" t="s">
        <v>494</v>
      </c>
      <c r="M332" s="61"/>
      <c r="N332" s="61"/>
      <c r="O332" s="61" t="s">
        <v>494</v>
      </c>
      <c r="P332" s="61" t="s">
        <v>494</v>
      </c>
      <c r="Q332" s="61" t="s">
        <v>494</v>
      </c>
      <c r="R332" s="61" t="s">
        <v>494</v>
      </c>
      <c r="S332" s="61" t="s">
        <v>494</v>
      </c>
      <c r="T332" s="61" t="s">
        <v>494</v>
      </c>
      <c r="U332" s="61" t="s">
        <v>494</v>
      </c>
      <c r="V332" s="61" t="s">
        <v>494</v>
      </c>
      <c r="W332" s="59" t="s">
        <v>494</v>
      </c>
      <c r="X332" s="63"/>
      <c r="Y332" s="63"/>
    </row>
    <row r="333" spans="1:25" s="15" customFormat="1" ht="8.25">
      <c r="A333" s="379" t="s">
        <v>524</v>
      </c>
      <c r="B333" s="380"/>
      <c r="C333" s="381" t="s">
        <v>509</v>
      </c>
      <c r="D333" s="382"/>
      <c r="E333" s="382"/>
      <c r="F333" s="382"/>
      <c r="G333" s="383"/>
      <c r="H333" s="59" t="s">
        <v>512</v>
      </c>
      <c r="I333" s="60"/>
      <c r="J333" s="88"/>
      <c r="K333" s="96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59"/>
      <c r="X333" s="63"/>
      <c r="Y333" s="63"/>
    </row>
    <row r="334" spans="1:25" s="15" customFormat="1" ht="8.25">
      <c r="A334" s="379" t="s">
        <v>525</v>
      </c>
      <c r="B334" s="380"/>
      <c r="C334" s="381" t="s">
        <v>518</v>
      </c>
      <c r="D334" s="382"/>
      <c r="E334" s="382"/>
      <c r="F334" s="382"/>
      <c r="G334" s="383"/>
      <c r="H334" s="59" t="s">
        <v>490</v>
      </c>
      <c r="I334" s="60"/>
      <c r="J334" s="88"/>
      <c r="K334" s="96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59"/>
      <c r="X334" s="63"/>
      <c r="Y334" s="63"/>
    </row>
    <row r="335" spans="1:25" s="15" customFormat="1" ht="8.25">
      <c r="A335" s="379" t="s">
        <v>526</v>
      </c>
      <c r="B335" s="380"/>
      <c r="C335" s="381" t="s">
        <v>510</v>
      </c>
      <c r="D335" s="382"/>
      <c r="E335" s="382"/>
      <c r="F335" s="382"/>
      <c r="G335" s="383"/>
      <c r="H335" s="59" t="s">
        <v>511</v>
      </c>
      <c r="I335" s="60"/>
      <c r="J335" s="88"/>
      <c r="K335" s="96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59"/>
      <c r="X335" s="63"/>
      <c r="Y335" s="63"/>
    </row>
    <row r="336" spans="1:25" s="15" customFormat="1" ht="8.25">
      <c r="A336" s="379" t="s">
        <v>527</v>
      </c>
      <c r="B336" s="380"/>
      <c r="C336" s="420" t="s">
        <v>528</v>
      </c>
      <c r="D336" s="421"/>
      <c r="E336" s="421"/>
      <c r="F336" s="421"/>
      <c r="G336" s="422"/>
      <c r="H336" s="59" t="s">
        <v>489</v>
      </c>
      <c r="I336" s="60" t="s">
        <v>494</v>
      </c>
      <c r="J336" s="88"/>
      <c r="K336" s="96"/>
      <c r="L336" s="61" t="s">
        <v>494</v>
      </c>
      <c r="M336" s="61"/>
      <c r="N336" s="61"/>
      <c r="O336" s="61" t="s">
        <v>494</v>
      </c>
      <c r="P336" s="61" t="s">
        <v>494</v>
      </c>
      <c r="Q336" s="61" t="s">
        <v>494</v>
      </c>
      <c r="R336" s="61" t="s">
        <v>494</v>
      </c>
      <c r="S336" s="61" t="s">
        <v>494</v>
      </c>
      <c r="T336" s="61" t="s">
        <v>494</v>
      </c>
      <c r="U336" s="61" t="s">
        <v>494</v>
      </c>
      <c r="V336" s="61" t="s">
        <v>494</v>
      </c>
      <c r="W336" s="59" t="s">
        <v>494</v>
      </c>
      <c r="X336" s="63"/>
      <c r="Y336" s="63"/>
    </row>
    <row r="337" spans="1:25" s="15" customFormat="1" ht="8.25">
      <c r="A337" s="379" t="s">
        <v>529</v>
      </c>
      <c r="B337" s="380"/>
      <c r="C337" s="384" t="s">
        <v>539</v>
      </c>
      <c r="D337" s="385"/>
      <c r="E337" s="385"/>
      <c r="F337" s="385"/>
      <c r="G337" s="386"/>
      <c r="H337" s="59" t="s">
        <v>512</v>
      </c>
      <c r="I337" s="60"/>
      <c r="J337" s="88"/>
      <c r="K337" s="96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59"/>
      <c r="X337" s="63"/>
      <c r="Y337" s="63"/>
    </row>
    <row r="338" spans="1:25" s="15" customFormat="1" ht="8.25">
      <c r="A338" s="379" t="s">
        <v>530</v>
      </c>
      <c r="B338" s="380"/>
      <c r="C338" s="381" t="s">
        <v>540</v>
      </c>
      <c r="D338" s="382"/>
      <c r="E338" s="382"/>
      <c r="F338" s="382"/>
      <c r="G338" s="383"/>
      <c r="H338" s="59" t="s">
        <v>512</v>
      </c>
      <c r="I338" s="60"/>
      <c r="J338" s="88"/>
      <c r="K338" s="96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59"/>
      <c r="X338" s="63"/>
      <c r="Y338" s="63"/>
    </row>
    <row r="339" spans="1:25" s="15" customFormat="1" ht="8.25">
      <c r="A339" s="379" t="s">
        <v>541</v>
      </c>
      <c r="B339" s="380"/>
      <c r="C339" s="387" t="s">
        <v>543</v>
      </c>
      <c r="D339" s="388"/>
      <c r="E339" s="388"/>
      <c r="F339" s="388"/>
      <c r="G339" s="389"/>
      <c r="H339" s="59" t="s">
        <v>512</v>
      </c>
      <c r="I339" s="60"/>
      <c r="J339" s="88"/>
      <c r="K339" s="96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59"/>
      <c r="X339" s="63"/>
      <c r="Y339" s="63"/>
    </row>
    <row r="340" spans="1:25" s="15" customFormat="1" ht="8.25">
      <c r="A340" s="379" t="s">
        <v>542</v>
      </c>
      <c r="B340" s="380"/>
      <c r="C340" s="387" t="s">
        <v>544</v>
      </c>
      <c r="D340" s="388"/>
      <c r="E340" s="388"/>
      <c r="F340" s="388"/>
      <c r="G340" s="389"/>
      <c r="H340" s="59" t="s">
        <v>512</v>
      </c>
      <c r="I340" s="60"/>
      <c r="J340" s="88"/>
      <c r="K340" s="96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59"/>
      <c r="X340" s="63"/>
      <c r="Y340" s="63"/>
    </row>
    <row r="341" spans="1:25" s="15" customFormat="1" ht="8.25">
      <c r="A341" s="379" t="s">
        <v>531</v>
      </c>
      <c r="B341" s="380"/>
      <c r="C341" s="384" t="s">
        <v>545</v>
      </c>
      <c r="D341" s="385"/>
      <c r="E341" s="385"/>
      <c r="F341" s="385"/>
      <c r="G341" s="386"/>
      <c r="H341" s="59" t="s">
        <v>512</v>
      </c>
      <c r="I341" s="60"/>
      <c r="J341" s="88"/>
      <c r="K341" s="96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59"/>
      <c r="X341" s="63"/>
      <c r="Y341" s="63"/>
    </row>
    <row r="342" spans="1:25" s="15" customFormat="1" ht="8.25">
      <c r="A342" s="379" t="s">
        <v>532</v>
      </c>
      <c r="B342" s="380"/>
      <c r="C342" s="384" t="s">
        <v>546</v>
      </c>
      <c r="D342" s="385"/>
      <c r="E342" s="385"/>
      <c r="F342" s="385"/>
      <c r="G342" s="386"/>
      <c r="H342" s="59" t="s">
        <v>490</v>
      </c>
      <c r="I342" s="60"/>
      <c r="J342" s="88"/>
      <c r="K342" s="96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59"/>
      <c r="X342" s="63"/>
      <c r="Y342" s="63"/>
    </row>
    <row r="343" spans="1:25" s="15" customFormat="1" ht="8.25">
      <c r="A343" s="379" t="s">
        <v>533</v>
      </c>
      <c r="B343" s="380"/>
      <c r="C343" s="381" t="s">
        <v>547</v>
      </c>
      <c r="D343" s="382"/>
      <c r="E343" s="382"/>
      <c r="F343" s="382"/>
      <c r="G343" s="383"/>
      <c r="H343" s="59" t="s">
        <v>490</v>
      </c>
      <c r="I343" s="60"/>
      <c r="J343" s="88"/>
      <c r="K343" s="96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59"/>
      <c r="X343" s="63"/>
      <c r="Y343" s="63"/>
    </row>
    <row r="344" spans="1:25" s="15" customFormat="1" ht="8.25">
      <c r="A344" s="379" t="s">
        <v>534</v>
      </c>
      <c r="B344" s="380"/>
      <c r="C344" s="387" t="s">
        <v>543</v>
      </c>
      <c r="D344" s="388"/>
      <c r="E344" s="388"/>
      <c r="F344" s="388"/>
      <c r="G344" s="389"/>
      <c r="H344" s="59" t="s">
        <v>490</v>
      </c>
      <c r="I344" s="60"/>
      <c r="J344" s="88"/>
      <c r="K344" s="96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59"/>
      <c r="X344" s="63"/>
      <c r="Y344" s="63"/>
    </row>
    <row r="345" spans="1:25" s="15" customFormat="1" ht="8.25">
      <c r="A345" s="379" t="s">
        <v>535</v>
      </c>
      <c r="B345" s="380"/>
      <c r="C345" s="387" t="s">
        <v>544</v>
      </c>
      <c r="D345" s="388"/>
      <c r="E345" s="388"/>
      <c r="F345" s="388"/>
      <c r="G345" s="389"/>
      <c r="H345" s="59" t="s">
        <v>490</v>
      </c>
      <c r="I345" s="60"/>
      <c r="J345" s="88"/>
      <c r="K345" s="96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59"/>
      <c r="X345" s="63"/>
      <c r="Y345" s="63"/>
    </row>
    <row r="346" spans="1:25" s="15" customFormat="1" ht="8.25">
      <c r="A346" s="379" t="s">
        <v>536</v>
      </c>
      <c r="B346" s="380"/>
      <c r="C346" s="384" t="s">
        <v>548</v>
      </c>
      <c r="D346" s="385"/>
      <c r="E346" s="385"/>
      <c r="F346" s="385"/>
      <c r="G346" s="386"/>
      <c r="H346" s="59" t="s">
        <v>538</v>
      </c>
      <c r="I346" s="60"/>
      <c r="J346" s="88"/>
      <c r="K346" s="96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59"/>
      <c r="X346" s="63"/>
      <c r="Y346" s="63"/>
    </row>
    <row r="347" spans="1:25" s="15" customFormat="1" ht="8.25">
      <c r="A347" s="379" t="s">
        <v>537</v>
      </c>
      <c r="B347" s="380"/>
      <c r="C347" s="384" t="s">
        <v>687</v>
      </c>
      <c r="D347" s="385"/>
      <c r="E347" s="385"/>
      <c r="F347" s="385"/>
      <c r="G347" s="386"/>
      <c r="H347" s="59" t="s">
        <v>5</v>
      </c>
      <c r="I347" s="60"/>
      <c r="J347" s="88"/>
      <c r="K347" s="96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59"/>
      <c r="X347" s="63"/>
      <c r="Y347" s="63"/>
    </row>
    <row r="348" spans="1:25" s="15" customFormat="1" ht="8.25">
      <c r="A348" s="379" t="s">
        <v>549</v>
      </c>
      <c r="B348" s="380"/>
      <c r="C348" s="420" t="s">
        <v>553</v>
      </c>
      <c r="D348" s="421"/>
      <c r="E348" s="421"/>
      <c r="F348" s="421"/>
      <c r="G348" s="422"/>
      <c r="H348" s="59" t="s">
        <v>489</v>
      </c>
      <c r="I348" s="60" t="s">
        <v>494</v>
      </c>
      <c r="J348" s="88"/>
      <c r="K348" s="96"/>
      <c r="L348" s="61" t="s">
        <v>494</v>
      </c>
      <c r="M348" s="61"/>
      <c r="N348" s="61"/>
      <c r="O348" s="61" t="s">
        <v>494</v>
      </c>
      <c r="P348" s="61" t="s">
        <v>494</v>
      </c>
      <c r="Q348" s="61" t="s">
        <v>494</v>
      </c>
      <c r="R348" s="61" t="s">
        <v>494</v>
      </c>
      <c r="S348" s="61" t="s">
        <v>494</v>
      </c>
      <c r="T348" s="61" t="s">
        <v>494</v>
      </c>
      <c r="U348" s="61" t="s">
        <v>494</v>
      </c>
      <c r="V348" s="61" t="s">
        <v>494</v>
      </c>
      <c r="W348" s="59" t="s">
        <v>494</v>
      </c>
      <c r="X348" s="63"/>
      <c r="Y348" s="63"/>
    </row>
    <row r="349" spans="1:25" s="15" customFormat="1" ht="8.25">
      <c r="A349" s="379" t="s">
        <v>550</v>
      </c>
      <c r="B349" s="380"/>
      <c r="C349" s="384" t="s">
        <v>554</v>
      </c>
      <c r="D349" s="385"/>
      <c r="E349" s="385"/>
      <c r="F349" s="385"/>
      <c r="G349" s="386"/>
      <c r="H349" s="59" t="s">
        <v>512</v>
      </c>
      <c r="I349" s="60"/>
      <c r="J349" s="88"/>
      <c r="K349" s="96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59"/>
      <c r="X349" s="63"/>
      <c r="Y349" s="63"/>
    </row>
    <row r="350" spans="1:25" s="15" customFormat="1" ht="8.25">
      <c r="A350" s="379" t="s">
        <v>551</v>
      </c>
      <c r="B350" s="380"/>
      <c r="C350" s="384" t="s">
        <v>556</v>
      </c>
      <c r="D350" s="385"/>
      <c r="E350" s="385"/>
      <c r="F350" s="385"/>
      <c r="G350" s="386"/>
      <c r="H350" s="59" t="s">
        <v>491</v>
      </c>
      <c r="I350" s="60"/>
      <c r="J350" s="88"/>
      <c r="K350" s="96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59"/>
      <c r="X350" s="63"/>
      <c r="Y350" s="63"/>
    </row>
    <row r="351" spans="1:25" s="15" customFormat="1" ht="8.25">
      <c r="A351" s="379" t="s">
        <v>552</v>
      </c>
      <c r="B351" s="380"/>
      <c r="C351" s="384" t="s">
        <v>557</v>
      </c>
      <c r="D351" s="385"/>
      <c r="E351" s="385"/>
      <c r="F351" s="385"/>
      <c r="G351" s="386"/>
      <c r="H351" s="59" t="s">
        <v>5</v>
      </c>
      <c r="I351" s="60"/>
      <c r="J351" s="88"/>
      <c r="K351" s="96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59"/>
      <c r="X351" s="63"/>
      <c r="Y351" s="63"/>
    </row>
    <row r="352" spans="1:25" s="15" customFormat="1" ht="8.25">
      <c r="A352" s="379" t="s">
        <v>555</v>
      </c>
      <c r="B352" s="380"/>
      <c r="C352" s="384" t="s">
        <v>558</v>
      </c>
      <c r="D352" s="385"/>
      <c r="E352" s="385"/>
      <c r="F352" s="385"/>
      <c r="G352" s="386"/>
      <c r="H352" s="59" t="s">
        <v>5</v>
      </c>
      <c r="I352" s="60"/>
      <c r="J352" s="88"/>
      <c r="K352" s="96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59"/>
      <c r="X352" s="63"/>
      <c r="Y352" s="63"/>
    </row>
    <row r="353" spans="1:25" s="15" customFormat="1" ht="8.25">
      <c r="A353" s="379" t="s">
        <v>559</v>
      </c>
      <c r="B353" s="380"/>
      <c r="C353" s="420" t="s">
        <v>560</v>
      </c>
      <c r="D353" s="421"/>
      <c r="E353" s="421"/>
      <c r="F353" s="421"/>
      <c r="G353" s="422"/>
      <c r="H353" s="59" t="s">
        <v>489</v>
      </c>
      <c r="I353" s="60" t="s">
        <v>494</v>
      </c>
      <c r="J353" s="88"/>
      <c r="K353" s="96"/>
      <c r="L353" s="61" t="s">
        <v>494</v>
      </c>
      <c r="M353" s="61"/>
      <c r="N353" s="61"/>
      <c r="O353" s="61" t="s">
        <v>494</v>
      </c>
      <c r="P353" s="61" t="s">
        <v>494</v>
      </c>
      <c r="Q353" s="61" t="s">
        <v>494</v>
      </c>
      <c r="R353" s="61" t="s">
        <v>494</v>
      </c>
      <c r="S353" s="61" t="s">
        <v>494</v>
      </c>
      <c r="T353" s="61" t="s">
        <v>494</v>
      </c>
      <c r="U353" s="61" t="s">
        <v>494</v>
      </c>
      <c r="V353" s="61" t="s">
        <v>494</v>
      </c>
      <c r="W353" s="59" t="s">
        <v>494</v>
      </c>
      <c r="X353" s="63"/>
      <c r="Y353" s="63"/>
    </row>
    <row r="354" spans="1:25" s="15" customFormat="1" ht="8.25">
      <c r="A354" s="379" t="s">
        <v>561</v>
      </c>
      <c r="B354" s="380"/>
      <c r="C354" s="384" t="s">
        <v>565</v>
      </c>
      <c r="D354" s="385"/>
      <c r="E354" s="385"/>
      <c r="F354" s="385"/>
      <c r="G354" s="386"/>
      <c r="H354" s="59" t="s">
        <v>490</v>
      </c>
      <c r="I354" s="60"/>
      <c r="J354" s="88"/>
      <c r="K354" s="96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59"/>
      <c r="X354" s="63"/>
      <c r="Y354" s="63"/>
    </row>
    <row r="355" spans="1:25" s="15" customFormat="1" ht="8.25">
      <c r="A355" s="379" t="s">
        <v>562</v>
      </c>
      <c r="B355" s="380"/>
      <c r="C355" s="381" t="s">
        <v>566</v>
      </c>
      <c r="D355" s="382"/>
      <c r="E355" s="382"/>
      <c r="F355" s="382"/>
      <c r="G355" s="383"/>
      <c r="H355" s="59" t="s">
        <v>490</v>
      </c>
      <c r="I355" s="60"/>
      <c r="J355" s="88"/>
      <c r="K355" s="96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59"/>
      <c r="X355" s="63"/>
      <c r="Y355" s="63"/>
    </row>
    <row r="356" spans="1:25" s="15" customFormat="1" ht="8.25">
      <c r="A356" s="379" t="s">
        <v>563</v>
      </c>
      <c r="B356" s="380"/>
      <c r="C356" s="381" t="s">
        <v>567</v>
      </c>
      <c r="D356" s="382"/>
      <c r="E356" s="382"/>
      <c r="F356" s="382"/>
      <c r="G356" s="383"/>
      <c r="H356" s="59" t="s">
        <v>490</v>
      </c>
      <c r="I356" s="60"/>
      <c r="J356" s="88"/>
      <c r="K356" s="96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59"/>
      <c r="X356" s="63"/>
      <c r="Y356" s="63"/>
    </row>
    <row r="357" spans="1:25" s="15" customFormat="1" ht="8.25">
      <c r="A357" s="379" t="s">
        <v>564</v>
      </c>
      <c r="B357" s="380"/>
      <c r="C357" s="381" t="s">
        <v>568</v>
      </c>
      <c r="D357" s="382"/>
      <c r="E357" s="382"/>
      <c r="F357" s="382"/>
      <c r="G357" s="383"/>
      <c r="H357" s="59" t="s">
        <v>490</v>
      </c>
      <c r="I357" s="60"/>
      <c r="J357" s="88"/>
      <c r="K357" s="96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59"/>
      <c r="X357" s="63"/>
      <c r="Y357" s="63"/>
    </row>
    <row r="358" spans="1:25" s="15" customFormat="1" ht="8.25">
      <c r="A358" s="379" t="s">
        <v>569</v>
      </c>
      <c r="B358" s="380"/>
      <c r="C358" s="384" t="s">
        <v>577</v>
      </c>
      <c r="D358" s="385"/>
      <c r="E358" s="385"/>
      <c r="F358" s="385"/>
      <c r="G358" s="386"/>
      <c r="H358" s="59" t="s">
        <v>512</v>
      </c>
      <c r="I358" s="60"/>
      <c r="J358" s="88"/>
      <c r="K358" s="96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59"/>
      <c r="X358" s="63"/>
      <c r="Y358" s="63"/>
    </row>
    <row r="359" spans="1:25" s="15" customFormat="1" ht="8.25">
      <c r="A359" s="379" t="s">
        <v>570</v>
      </c>
      <c r="B359" s="380"/>
      <c r="C359" s="381" t="s">
        <v>688</v>
      </c>
      <c r="D359" s="382"/>
      <c r="E359" s="382"/>
      <c r="F359" s="382"/>
      <c r="G359" s="383"/>
      <c r="H359" s="59" t="s">
        <v>512</v>
      </c>
      <c r="I359" s="60"/>
      <c r="J359" s="88"/>
      <c r="K359" s="96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59"/>
      <c r="X359" s="63"/>
      <c r="Y359" s="63"/>
    </row>
    <row r="360" spans="1:25" s="15" customFormat="1" ht="8.25">
      <c r="A360" s="379" t="s">
        <v>571</v>
      </c>
      <c r="B360" s="380"/>
      <c r="C360" s="381" t="s">
        <v>578</v>
      </c>
      <c r="D360" s="382"/>
      <c r="E360" s="382"/>
      <c r="F360" s="382"/>
      <c r="G360" s="383"/>
      <c r="H360" s="59" t="s">
        <v>512</v>
      </c>
      <c r="I360" s="60"/>
      <c r="J360" s="88"/>
      <c r="K360" s="96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59"/>
      <c r="X360" s="63"/>
      <c r="Y360" s="63"/>
    </row>
    <row r="361" spans="1:25" s="15" customFormat="1" ht="8.25">
      <c r="A361" s="379" t="s">
        <v>572</v>
      </c>
      <c r="B361" s="380"/>
      <c r="C361" s="384" t="s">
        <v>700</v>
      </c>
      <c r="D361" s="385"/>
      <c r="E361" s="385"/>
      <c r="F361" s="385"/>
      <c r="G361" s="386"/>
      <c r="H361" s="59" t="s">
        <v>5</v>
      </c>
      <c r="I361" s="60"/>
      <c r="J361" s="88"/>
      <c r="K361" s="96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59"/>
      <c r="X361" s="63"/>
      <c r="Y361" s="63"/>
    </row>
    <row r="362" spans="1:25" s="15" customFormat="1" ht="8.25">
      <c r="A362" s="379" t="s">
        <v>573</v>
      </c>
      <c r="B362" s="380"/>
      <c r="C362" s="381" t="s">
        <v>92</v>
      </c>
      <c r="D362" s="382"/>
      <c r="E362" s="382"/>
      <c r="F362" s="382"/>
      <c r="G362" s="383"/>
      <c r="H362" s="59" t="s">
        <v>5</v>
      </c>
      <c r="I362" s="60"/>
      <c r="J362" s="88"/>
      <c r="K362" s="96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59"/>
      <c r="X362" s="63"/>
      <c r="Y362" s="63"/>
    </row>
    <row r="363" spans="1:25" s="15" customFormat="1" ht="8.25">
      <c r="A363" s="379" t="s">
        <v>574</v>
      </c>
      <c r="B363" s="380"/>
      <c r="C363" s="381" t="s">
        <v>93</v>
      </c>
      <c r="D363" s="382"/>
      <c r="E363" s="382"/>
      <c r="F363" s="382"/>
      <c r="G363" s="383"/>
      <c r="H363" s="59" t="s">
        <v>5</v>
      </c>
      <c r="I363" s="60"/>
      <c r="J363" s="88"/>
      <c r="K363" s="96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59"/>
      <c r="X363" s="63"/>
      <c r="Y363" s="63"/>
    </row>
    <row r="364" spans="1:25" s="15" customFormat="1" ht="9" thickBot="1">
      <c r="A364" s="416" t="s">
        <v>575</v>
      </c>
      <c r="B364" s="417"/>
      <c r="C364" s="431" t="s">
        <v>579</v>
      </c>
      <c r="D364" s="432"/>
      <c r="E364" s="432"/>
      <c r="F364" s="432"/>
      <c r="G364" s="433"/>
      <c r="H364" s="73" t="s">
        <v>576</v>
      </c>
      <c r="I364" s="74"/>
      <c r="J364" s="99"/>
      <c r="K364" s="100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3"/>
      <c r="X364" s="63"/>
      <c r="Y364" s="63"/>
    </row>
    <row r="365" spans="1:25" s="15" customFormat="1" ht="12" thickBot="1">
      <c r="A365" s="403" t="s">
        <v>580</v>
      </c>
      <c r="B365" s="404"/>
      <c r="C365" s="404"/>
      <c r="D365" s="404"/>
      <c r="E365" s="404"/>
      <c r="F365" s="404"/>
      <c r="G365" s="404"/>
      <c r="H365" s="404"/>
      <c r="I365" s="404"/>
      <c r="J365" s="404"/>
      <c r="K365" s="404"/>
      <c r="L365" s="404"/>
      <c r="M365" s="404"/>
      <c r="N365" s="404"/>
      <c r="O365" s="404"/>
      <c r="P365" s="404"/>
      <c r="Q365" s="404"/>
      <c r="R365" s="404"/>
      <c r="S365" s="404"/>
      <c r="T365" s="404"/>
      <c r="U365" s="404"/>
      <c r="V365" s="404"/>
      <c r="W365" s="405"/>
      <c r="X365" s="63"/>
      <c r="Y365" s="63"/>
    </row>
    <row r="366" spans="1:25" s="17" customFormat="1" ht="8.25">
      <c r="A366" s="406" t="s">
        <v>7</v>
      </c>
      <c r="B366" s="407"/>
      <c r="C366" s="410" t="s">
        <v>8</v>
      </c>
      <c r="D366" s="411"/>
      <c r="E366" s="411"/>
      <c r="F366" s="411"/>
      <c r="G366" s="407"/>
      <c r="H366" s="414" t="s">
        <v>1</v>
      </c>
      <c r="I366" s="101" t="s">
        <v>9</v>
      </c>
      <c r="J366" s="102"/>
      <c r="K366" s="103"/>
      <c r="L366" s="104" t="s">
        <v>10</v>
      </c>
      <c r="M366" s="104"/>
      <c r="N366" s="104"/>
      <c r="O366" s="104" t="s">
        <v>11</v>
      </c>
      <c r="P366" s="418" t="s">
        <v>12</v>
      </c>
      <c r="Q366" s="434"/>
      <c r="R366" s="418" t="s">
        <v>13</v>
      </c>
      <c r="S366" s="434"/>
      <c r="T366" s="418" t="s">
        <v>14</v>
      </c>
      <c r="U366" s="434"/>
      <c r="V366" s="418" t="s">
        <v>15</v>
      </c>
      <c r="W366" s="419"/>
      <c r="X366" s="105"/>
      <c r="Y366" s="105"/>
    </row>
    <row r="367" spans="1:25" s="17" customFormat="1" ht="57.75">
      <c r="A367" s="408"/>
      <c r="B367" s="409"/>
      <c r="C367" s="412"/>
      <c r="D367" s="413"/>
      <c r="E367" s="413"/>
      <c r="F367" s="413"/>
      <c r="G367" s="409"/>
      <c r="H367" s="415"/>
      <c r="I367" s="106" t="s">
        <v>2</v>
      </c>
      <c r="J367" s="107"/>
      <c r="K367" s="108"/>
      <c r="L367" s="109" t="s">
        <v>2</v>
      </c>
      <c r="M367" s="109"/>
      <c r="N367" s="109"/>
      <c r="O367" s="109" t="s">
        <v>3</v>
      </c>
      <c r="P367" s="109" t="s">
        <v>4</v>
      </c>
      <c r="Q367" s="109" t="s">
        <v>6</v>
      </c>
      <c r="R367" s="109" t="s">
        <v>4</v>
      </c>
      <c r="S367" s="109" t="s">
        <v>16</v>
      </c>
      <c r="T367" s="109" t="s">
        <v>4</v>
      </c>
      <c r="U367" s="109" t="s">
        <v>16</v>
      </c>
      <c r="V367" s="109" t="s">
        <v>4</v>
      </c>
      <c r="W367" s="110" t="s">
        <v>16</v>
      </c>
      <c r="X367" s="105"/>
      <c r="Y367" s="105"/>
    </row>
    <row r="368" spans="1:25" s="18" customFormat="1" ht="9" thickBot="1">
      <c r="A368" s="429">
        <v>1</v>
      </c>
      <c r="B368" s="430"/>
      <c r="C368" s="441">
        <v>2</v>
      </c>
      <c r="D368" s="442"/>
      <c r="E368" s="442"/>
      <c r="F368" s="442"/>
      <c r="G368" s="430"/>
      <c r="H368" s="111">
        <v>3</v>
      </c>
      <c r="I368" s="112">
        <v>4</v>
      </c>
      <c r="J368" s="113"/>
      <c r="K368" s="114"/>
      <c r="L368" s="115">
        <v>5</v>
      </c>
      <c r="M368" s="115"/>
      <c r="N368" s="115"/>
      <c r="O368" s="115">
        <v>6</v>
      </c>
      <c r="P368" s="115">
        <v>7</v>
      </c>
      <c r="Q368" s="115">
        <v>8</v>
      </c>
      <c r="R368" s="115">
        <v>9</v>
      </c>
      <c r="S368" s="115">
        <v>10</v>
      </c>
      <c r="T368" s="115">
        <v>11</v>
      </c>
      <c r="U368" s="115">
        <v>12</v>
      </c>
      <c r="V368" s="115">
        <v>13</v>
      </c>
      <c r="W368" s="111">
        <v>14</v>
      </c>
      <c r="X368" s="116"/>
      <c r="Y368" s="116"/>
    </row>
    <row r="369" spans="1:25" s="15" customFormat="1" ht="8.25">
      <c r="A369" s="443" t="s">
        <v>581</v>
      </c>
      <c r="B369" s="444"/>
      <c r="C369" s="444"/>
      <c r="D369" s="444"/>
      <c r="E369" s="444"/>
      <c r="F369" s="444"/>
      <c r="G369" s="445"/>
      <c r="H369" s="59" t="s">
        <v>5</v>
      </c>
      <c r="I369" s="60"/>
      <c r="J369" s="88"/>
      <c r="K369" s="96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59"/>
      <c r="X369" s="63"/>
      <c r="Y369" s="63"/>
    </row>
    <row r="370" spans="1:25" s="15" customFormat="1" ht="8.25">
      <c r="A370" s="379" t="s">
        <v>31</v>
      </c>
      <c r="B370" s="380"/>
      <c r="C370" s="420" t="s">
        <v>594</v>
      </c>
      <c r="D370" s="421"/>
      <c r="E370" s="421"/>
      <c r="F370" s="421"/>
      <c r="G370" s="422"/>
      <c r="H370" s="59" t="s">
        <v>5</v>
      </c>
      <c r="I370" s="60"/>
      <c r="J370" s="88"/>
      <c r="K370" s="96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59"/>
      <c r="X370" s="63"/>
      <c r="Y370" s="63"/>
    </row>
    <row r="371" spans="1:25" s="15" customFormat="1" ht="8.25">
      <c r="A371" s="379" t="s">
        <v>17</v>
      </c>
      <c r="B371" s="380"/>
      <c r="C371" s="384" t="s">
        <v>627</v>
      </c>
      <c r="D371" s="385"/>
      <c r="E371" s="385"/>
      <c r="F371" s="385"/>
      <c r="G371" s="386"/>
      <c r="H371" s="59" t="s">
        <v>5</v>
      </c>
      <c r="I371" s="60"/>
      <c r="J371" s="88"/>
      <c r="K371" s="96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59"/>
      <c r="X371" s="63"/>
      <c r="Y371" s="63"/>
    </row>
    <row r="372" spans="1:25" s="15" customFormat="1" ht="8.25">
      <c r="A372" s="379" t="s">
        <v>18</v>
      </c>
      <c r="B372" s="380"/>
      <c r="C372" s="381" t="s">
        <v>628</v>
      </c>
      <c r="D372" s="382"/>
      <c r="E372" s="382"/>
      <c r="F372" s="382"/>
      <c r="G372" s="383"/>
      <c r="H372" s="59" t="s">
        <v>5</v>
      </c>
      <c r="I372" s="60"/>
      <c r="J372" s="88"/>
      <c r="K372" s="96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59"/>
      <c r="X372" s="63"/>
      <c r="Y372" s="63"/>
    </row>
    <row r="373" spans="1:25" s="15" customFormat="1" ht="8.25">
      <c r="A373" s="379" t="s">
        <v>582</v>
      </c>
      <c r="B373" s="380"/>
      <c r="C373" s="387" t="s">
        <v>629</v>
      </c>
      <c r="D373" s="388"/>
      <c r="E373" s="388"/>
      <c r="F373" s="388"/>
      <c r="G373" s="389"/>
      <c r="H373" s="59" t="s">
        <v>5</v>
      </c>
      <c r="I373" s="60"/>
      <c r="J373" s="88"/>
      <c r="K373" s="96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59"/>
      <c r="X373" s="63"/>
      <c r="Y373" s="63"/>
    </row>
    <row r="374" spans="1:25" s="15" customFormat="1" ht="8.25">
      <c r="A374" s="379" t="s">
        <v>583</v>
      </c>
      <c r="B374" s="380"/>
      <c r="C374" s="423" t="s">
        <v>53</v>
      </c>
      <c r="D374" s="424"/>
      <c r="E374" s="424"/>
      <c r="F374" s="424"/>
      <c r="G374" s="425"/>
      <c r="H374" s="59" t="s">
        <v>5</v>
      </c>
      <c r="I374" s="60"/>
      <c r="J374" s="88"/>
      <c r="K374" s="96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59"/>
      <c r="X374" s="63"/>
      <c r="Y374" s="63"/>
    </row>
    <row r="375" spans="1:25" s="15" customFormat="1" ht="8.25">
      <c r="A375" s="379" t="s">
        <v>584</v>
      </c>
      <c r="B375" s="380"/>
      <c r="C375" s="423" t="s">
        <v>62</v>
      </c>
      <c r="D375" s="424"/>
      <c r="E375" s="424"/>
      <c r="F375" s="424"/>
      <c r="G375" s="425"/>
      <c r="H375" s="59" t="s">
        <v>5</v>
      </c>
      <c r="I375" s="60"/>
      <c r="J375" s="88"/>
      <c r="K375" s="96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59"/>
      <c r="X375" s="63"/>
      <c r="Y375" s="63"/>
    </row>
    <row r="376" spans="1:25" s="15" customFormat="1" ht="8.25">
      <c r="A376" s="379" t="s">
        <v>585</v>
      </c>
      <c r="B376" s="380"/>
      <c r="C376" s="423" t="s">
        <v>63</v>
      </c>
      <c r="D376" s="424"/>
      <c r="E376" s="424"/>
      <c r="F376" s="424"/>
      <c r="G376" s="425"/>
      <c r="H376" s="59" t="s">
        <v>5</v>
      </c>
      <c r="I376" s="60"/>
      <c r="J376" s="88"/>
      <c r="K376" s="96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59"/>
      <c r="X376" s="63"/>
      <c r="Y376" s="63"/>
    </row>
    <row r="377" spans="1:25" s="15" customFormat="1" ht="8.25">
      <c r="A377" s="379" t="s">
        <v>586</v>
      </c>
      <c r="B377" s="380"/>
      <c r="C377" s="387" t="s">
        <v>630</v>
      </c>
      <c r="D377" s="388"/>
      <c r="E377" s="388"/>
      <c r="F377" s="388"/>
      <c r="G377" s="389"/>
      <c r="H377" s="59" t="s">
        <v>5</v>
      </c>
      <c r="I377" s="60"/>
      <c r="J377" s="88"/>
      <c r="K377" s="96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59"/>
      <c r="X377" s="63"/>
      <c r="Y377" s="63"/>
    </row>
    <row r="378" spans="1:25" s="15" customFormat="1" ht="8.25">
      <c r="A378" s="379" t="s">
        <v>587</v>
      </c>
      <c r="B378" s="380"/>
      <c r="C378" s="387" t="s">
        <v>631</v>
      </c>
      <c r="D378" s="388"/>
      <c r="E378" s="388"/>
      <c r="F378" s="388"/>
      <c r="G378" s="389"/>
      <c r="H378" s="59" t="s">
        <v>5</v>
      </c>
      <c r="I378" s="60"/>
      <c r="J378" s="88"/>
      <c r="K378" s="96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59"/>
      <c r="X378" s="63"/>
      <c r="Y378" s="63"/>
    </row>
    <row r="379" spans="1:25" s="15" customFormat="1" ht="8.25">
      <c r="A379" s="379" t="s">
        <v>588</v>
      </c>
      <c r="B379" s="380"/>
      <c r="C379" s="387" t="s">
        <v>632</v>
      </c>
      <c r="D379" s="388"/>
      <c r="E379" s="388"/>
      <c r="F379" s="388"/>
      <c r="G379" s="389"/>
      <c r="H379" s="59" t="s">
        <v>5</v>
      </c>
      <c r="I379" s="60"/>
      <c r="J379" s="88"/>
      <c r="K379" s="96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59"/>
      <c r="X379" s="63"/>
      <c r="Y379" s="63"/>
    </row>
    <row r="380" spans="1:25" s="15" customFormat="1" ht="8.25">
      <c r="A380" s="379" t="s">
        <v>589</v>
      </c>
      <c r="B380" s="380"/>
      <c r="C380" s="387" t="s">
        <v>633</v>
      </c>
      <c r="D380" s="388"/>
      <c r="E380" s="388"/>
      <c r="F380" s="388"/>
      <c r="G380" s="389"/>
      <c r="H380" s="59" t="s">
        <v>5</v>
      </c>
      <c r="I380" s="60"/>
      <c r="J380" s="88"/>
      <c r="K380" s="96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59"/>
      <c r="X380" s="63"/>
      <c r="Y380" s="63"/>
    </row>
    <row r="381" spans="1:25" s="15" customFormat="1" ht="8.25">
      <c r="A381" s="379" t="s">
        <v>590</v>
      </c>
      <c r="B381" s="380"/>
      <c r="C381" s="423" t="s">
        <v>634</v>
      </c>
      <c r="D381" s="424"/>
      <c r="E381" s="424"/>
      <c r="F381" s="424"/>
      <c r="G381" s="425"/>
      <c r="H381" s="59" t="s">
        <v>5</v>
      </c>
      <c r="I381" s="60"/>
      <c r="J381" s="88"/>
      <c r="K381" s="96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59"/>
      <c r="X381" s="63"/>
      <c r="Y381" s="63"/>
    </row>
    <row r="382" spans="1:25" s="15" customFormat="1" ht="8.25">
      <c r="A382" s="379" t="s">
        <v>591</v>
      </c>
      <c r="B382" s="380"/>
      <c r="C382" s="426" t="s">
        <v>635</v>
      </c>
      <c r="D382" s="427"/>
      <c r="E382" s="427"/>
      <c r="F382" s="427"/>
      <c r="G382" s="428"/>
      <c r="H382" s="59" t="s">
        <v>5</v>
      </c>
      <c r="I382" s="60"/>
      <c r="J382" s="88"/>
      <c r="K382" s="96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59"/>
      <c r="X382" s="63"/>
      <c r="Y382" s="63"/>
    </row>
    <row r="383" spans="1:25" s="15" customFormat="1" ht="8.25">
      <c r="A383" s="379" t="s">
        <v>592</v>
      </c>
      <c r="B383" s="380"/>
      <c r="C383" s="423" t="s">
        <v>636</v>
      </c>
      <c r="D383" s="424"/>
      <c r="E383" s="424"/>
      <c r="F383" s="424"/>
      <c r="G383" s="425"/>
      <c r="H383" s="59" t="s">
        <v>5</v>
      </c>
      <c r="I383" s="60"/>
      <c r="J383" s="88"/>
      <c r="K383" s="96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59"/>
      <c r="X383" s="63"/>
      <c r="Y383" s="63"/>
    </row>
    <row r="384" spans="1:25" s="15" customFormat="1" ht="8.25">
      <c r="A384" s="379" t="s">
        <v>593</v>
      </c>
      <c r="B384" s="380"/>
      <c r="C384" s="426" t="s">
        <v>635</v>
      </c>
      <c r="D384" s="427"/>
      <c r="E384" s="427"/>
      <c r="F384" s="427"/>
      <c r="G384" s="428"/>
      <c r="H384" s="59" t="s">
        <v>5</v>
      </c>
      <c r="I384" s="60"/>
      <c r="J384" s="88"/>
      <c r="K384" s="96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59"/>
      <c r="X384" s="63"/>
      <c r="Y384" s="63"/>
    </row>
    <row r="385" spans="1:25" s="15" customFormat="1" ht="8.25">
      <c r="A385" s="379" t="s">
        <v>595</v>
      </c>
      <c r="B385" s="380"/>
      <c r="C385" s="387" t="s">
        <v>637</v>
      </c>
      <c r="D385" s="388"/>
      <c r="E385" s="388"/>
      <c r="F385" s="388"/>
      <c r="G385" s="389"/>
      <c r="H385" s="59" t="s">
        <v>5</v>
      </c>
      <c r="I385" s="60"/>
      <c r="J385" s="88"/>
      <c r="K385" s="96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59"/>
      <c r="X385" s="63"/>
      <c r="Y385" s="63"/>
    </row>
    <row r="386" spans="1:25" s="15" customFormat="1" ht="8.25">
      <c r="A386" s="379" t="s">
        <v>596</v>
      </c>
      <c r="B386" s="380"/>
      <c r="C386" s="387" t="s">
        <v>437</v>
      </c>
      <c r="D386" s="388"/>
      <c r="E386" s="388"/>
      <c r="F386" s="388"/>
      <c r="G386" s="389"/>
      <c r="H386" s="59" t="s">
        <v>5</v>
      </c>
      <c r="I386" s="60"/>
      <c r="J386" s="88"/>
      <c r="K386" s="96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59"/>
      <c r="X386" s="63"/>
      <c r="Y386" s="63"/>
    </row>
    <row r="387" spans="1:25" s="15" customFormat="1" ht="8.25">
      <c r="A387" s="379" t="s">
        <v>597</v>
      </c>
      <c r="B387" s="380"/>
      <c r="C387" s="387" t="s">
        <v>638</v>
      </c>
      <c r="D387" s="388"/>
      <c r="E387" s="388"/>
      <c r="F387" s="388"/>
      <c r="G387" s="389"/>
      <c r="H387" s="59" t="s">
        <v>5</v>
      </c>
      <c r="I387" s="60"/>
      <c r="J387" s="88"/>
      <c r="K387" s="96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59"/>
      <c r="X387" s="63"/>
      <c r="Y387" s="63"/>
    </row>
    <row r="388" spans="1:25" s="15" customFormat="1" ht="8.25">
      <c r="A388" s="379" t="s">
        <v>598</v>
      </c>
      <c r="B388" s="380"/>
      <c r="C388" s="423" t="s">
        <v>92</v>
      </c>
      <c r="D388" s="424"/>
      <c r="E388" s="424"/>
      <c r="F388" s="424"/>
      <c r="G388" s="425"/>
      <c r="H388" s="59" t="s">
        <v>5</v>
      </c>
      <c r="I388" s="60"/>
      <c r="J388" s="88"/>
      <c r="K388" s="96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59"/>
      <c r="X388" s="63"/>
      <c r="Y388" s="63"/>
    </row>
    <row r="389" spans="1:25" s="15" customFormat="1" ht="8.25">
      <c r="A389" s="379" t="s">
        <v>599</v>
      </c>
      <c r="B389" s="380"/>
      <c r="C389" s="423" t="s">
        <v>93</v>
      </c>
      <c r="D389" s="424"/>
      <c r="E389" s="424"/>
      <c r="F389" s="424"/>
      <c r="G389" s="425"/>
      <c r="H389" s="59" t="s">
        <v>5</v>
      </c>
      <c r="I389" s="60"/>
      <c r="J389" s="88"/>
      <c r="K389" s="96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59"/>
      <c r="X389" s="63"/>
      <c r="Y389" s="63"/>
    </row>
    <row r="390" spans="1:25" s="15" customFormat="1" ht="8.25">
      <c r="A390" s="379" t="s">
        <v>19</v>
      </c>
      <c r="B390" s="380"/>
      <c r="C390" s="381" t="s">
        <v>701</v>
      </c>
      <c r="D390" s="382"/>
      <c r="E390" s="382"/>
      <c r="F390" s="382"/>
      <c r="G390" s="383"/>
      <c r="H390" s="59" t="s">
        <v>5</v>
      </c>
      <c r="I390" s="60"/>
      <c r="J390" s="88"/>
      <c r="K390" s="96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59"/>
      <c r="X390" s="63"/>
      <c r="Y390" s="63"/>
    </row>
    <row r="391" spans="1:25" s="15" customFormat="1" ht="8.25">
      <c r="A391" s="379" t="s">
        <v>600</v>
      </c>
      <c r="B391" s="380"/>
      <c r="C391" s="387" t="s">
        <v>53</v>
      </c>
      <c r="D391" s="388"/>
      <c r="E391" s="388"/>
      <c r="F391" s="388"/>
      <c r="G391" s="389"/>
      <c r="H391" s="59" t="s">
        <v>5</v>
      </c>
      <c r="I391" s="60"/>
      <c r="J391" s="88"/>
      <c r="K391" s="96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59"/>
      <c r="X391" s="63"/>
      <c r="Y391" s="63"/>
    </row>
    <row r="392" spans="1:25" s="15" customFormat="1" ht="8.25">
      <c r="A392" s="379" t="s">
        <v>601</v>
      </c>
      <c r="B392" s="380"/>
      <c r="C392" s="387" t="s">
        <v>62</v>
      </c>
      <c r="D392" s="388"/>
      <c r="E392" s="388"/>
      <c r="F392" s="388"/>
      <c r="G392" s="389"/>
      <c r="H392" s="59" t="s">
        <v>5</v>
      </c>
      <c r="I392" s="60"/>
      <c r="J392" s="88"/>
      <c r="K392" s="96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59"/>
      <c r="X392" s="63"/>
      <c r="Y392" s="63"/>
    </row>
    <row r="393" spans="1:25" s="15" customFormat="1" ht="8.25">
      <c r="A393" s="379" t="s">
        <v>602</v>
      </c>
      <c r="B393" s="380"/>
      <c r="C393" s="387" t="s">
        <v>63</v>
      </c>
      <c r="D393" s="388"/>
      <c r="E393" s="388"/>
      <c r="F393" s="388"/>
      <c r="G393" s="389"/>
      <c r="H393" s="59" t="s">
        <v>5</v>
      </c>
      <c r="I393" s="60"/>
      <c r="J393" s="88"/>
      <c r="K393" s="96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59"/>
      <c r="X393" s="63"/>
      <c r="Y393" s="63"/>
    </row>
    <row r="394" spans="1:25" s="15" customFormat="1" ht="8.25">
      <c r="A394" s="379" t="s">
        <v>20</v>
      </c>
      <c r="B394" s="380"/>
      <c r="C394" s="381" t="s">
        <v>639</v>
      </c>
      <c r="D394" s="382"/>
      <c r="E394" s="382"/>
      <c r="F394" s="382"/>
      <c r="G394" s="383"/>
      <c r="H394" s="59" t="s">
        <v>5</v>
      </c>
      <c r="I394" s="60"/>
      <c r="J394" s="88"/>
      <c r="K394" s="96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59"/>
      <c r="X394" s="63"/>
      <c r="Y394" s="63"/>
    </row>
    <row r="395" spans="1:25" s="15" customFormat="1" ht="8.25">
      <c r="A395" s="379" t="s">
        <v>21</v>
      </c>
      <c r="B395" s="380"/>
      <c r="C395" s="384" t="s">
        <v>640</v>
      </c>
      <c r="D395" s="385"/>
      <c r="E395" s="385"/>
      <c r="F395" s="385"/>
      <c r="G395" s="386"/>
      <c r="H395" s="59" t="s">
        <v>5</v>
      </c>
      <c r="I395" s="60"/>
      <c r="J395" s="88"/>
      <c r="K395" s="96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59"/>
      <c r="X395" s="63"/>
      <c r="Y395" s="63"/>
    </row>
    <row r="396" spans="1:25" s="15" customFormat="1" ht="8.25">
      <c r="A396" s="379" t="s">
        <v>603</v>
      </c>
      <c r="B396" s="380"/>
      <c r="C396" s="381" t="s">
        <v>641</v>
      </c>
      <c r="D396" s="382"/>
      <c r="E396" s="382"/>
      <c r="F396" s="382"/>
      <c r="G396" s="383"/>
      <c r="H396" s="59" t="s">
        <v>5</v>
      </c>
      <c r="I396" s="60"/>
      <c r="J396" s="88"/>
      <c r="K396" s="96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59"/>
      <c r="X396" s="63"/>
      <c r="Y396" s="63"/>
    </row>
    <row r="397" spans="1:25" s="15" customFormat="1" ht="8.25">
      <c r="A397" s="379" t="s">
        <v>604</v>
      </c>
      <c r="B397" s="380"/>
      <c r="C397" s="387" t="s">
        <v>642</v>
      </c>
      <c r="D397" s="388"/>
      <c r="E397" s="388"/>
      <c r="F397" s="388"/>
      <c r="G397" s="389"/>
      <c r="H397" s="59" t="s">
        <v>5</v>
      </c>
      <c r="I397" s="60"/>
      <c r="J397" s="88"/>
      <c r="K397" s="96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59"/>
      <c r="X397" s="63"/>
      <c r="Y397" s="63"/>
    </row>
    <row r="398" spans="1:25" s="15" customFormat="1" ht="8.25">
      <c r="A398" s="379" t="s">
        <v>605</v>
      </c>
      <c r="B398" s="380"/>
      <c r="C398" s="387" t="s">
        <v>53</v>
      </c>
      <c r="D398" s="388"/>
      <c r="E398" s="388"/>
      <c r="F398" s="388"/>
      <c r="G398" s="389"/>
      <c r="H398" s="59" t="s">
        <v>5</v>
      </c>
      <c r="I398" s="60"/>
      <c r="J398" s="88"/>
      <c r="K398" s="96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59"/>
      <c r="X398" s="63"/>
      <c r="Y398" s="63"/>
    </row>
    <row r="399" spans="1:25" s="15" customFormat="1" ht="8.25">
      <c r="A399" s="379" t="s">
        <v>606</v>
      </c>
      <c r="B399" s="380"/>
      <c r="C399" s="387" t="s">
        <v>62</v>
      </c>
      <c r="D399" s="388"/>
      <c r="E399" s="388"/>
      <c r="F399" s="388"/>
      <c r="G399" s="389"/>
      <c r="H399" s="59" t="s">
        <v>5</v>
      </c>
      <c r="I399" s="60"/>
      <c r="J399" s="88"/>
      <c r="K399" s="96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59"/>
      <c r="X399" s="63"/>
      <c r="Y399" s="63"/>
    </row>
    <row r="400" spans="1:25" s="15" customFormat="1" ht="8.25">
      <c r="A400" s="379" t="s">
        <v>607</v>
      </c>
      <c r="B400" s="380"/>
      <c r="C400" s="387" t="s">
        <v>63</v>
      </c>
      <c r="D400" s="388"/>
      <c r="E400" s="388"/>
      <c r="F400" s="388"/>
      <c r="G400" s="389"/>
      <c r="H400" s="59" t="s">
        <v>5</v>
      </c>
      <c r="I400" s="60"/>
      <c r="J400" s="88"/>
      <c r="K400" s="96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59"/>
      <c r="X400" s="63"/>
      <c r="Y400" s="63"/>
    </row>
    <row r="401" spans="1:25" s="15" customFormat="1" ht="8.25">
      <c r="A401" s="379" t="s">
        <v>608</v>
      </c>
      <c r="B401" s="380"/>
      <c r="C401" s="387" t="s">
        <v>432</v>
      </c>
      <c r="D401" s="388"/>
      <c r="E401" s="388"/>
      <c r="F401" s="388"/>
      <c r="G401" s="389"/>
      <c r="H401" s="59" t="s">
        <v>5</v>
      </c>
      <c r="I401" s="60"/>
      <c r="J401" s="88"/>
      <c r="K401" s="96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59"/>
      <c r="X401" s="63"/>
      <c r="Y401" s="63"/>
    </row>
    <row r="402" spans="1:25" s="15" customFormat="1" ht="8.25">
      <c r="A402" s="379" t="s">
        <v>609</v>
      </c>
      <c r="B402" s="380"/>
      <c r="C402" s="387" t="s">
        <v>433</v>
      </c>
      <c r="D402" s="388"/>
      <c r="E402" s="388"/>
      <c r="F402" s="388"/>
      <c r="G402" s="389"/>
      <c r="H402" s="59" t="s">
        <v>5</v>
      </c>
      <c r="I402" s="60"/>
      <c r="J402" s="88"/>
      <c r="K402" s="96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59"/>
      <c r="X402" s="63"/>
      <c r="Y402" s="63"/>
    </row>
    <row r="403" spans="1:25" s="15" customFormat="1" ht="8.25">
      <c r="A403" s="379" t="s">
        <v>610</v>
      </c>
      <c r="B403" s="380"/>
      <c r="C403" s="387" t="s">
        <v>434</v>
      </c>
      <c r="D403" s="388"/>
      <c r="E403" s="388"/>
      <c r="F403" s="388"/>
      <c r="G403" s="389"/>
      <c r="H403" s="59" t="s">
        <v>5</v>
      </c>
      <c r="I403" s="60"/>
      <c r="J403" s="88"/>
      <c r="K403" s="96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59"/>
      <c r="X403" s="63"/>
      <c r="Y403" s="63"/>
    </row>
    <row r="404" spans="1:25" s="15" customFormat="1" ht="8.25">
      <c r="A404" s="379" t="s">
        <v>611</v>
      </c>
      <c r="B404" s="380"/>
      <c r="C404" s="387" t="s">
        <v>436</v>
      </c>
      <c r="D404" s="388"/>
      <c r="E404" s="388"/>
      <c r="F404" s="388"/>
      <c r="G404" s="389"/>
      <c r="H404" s="59" t="s">
        <v>5</v>
      </c>
      <c r="I404" s="60"/>
      <c r="J404" s="88"/>
      <c r="K404" s="96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59"/>
      <c r="X404" s="63"/>
      <c r="Y404" s="63"/>
    </row>
    <row r="405" spans="1:25" s="15" customFormat="1" ht="8.25">
      <c r="A405" s="379" t="s">
        <v>612</v>
      </c>
      <c r="B405" s="380"/>
      <c r="C405" s="387" t="s">
        <v>437</v>
      </c>
      <c r="D405" s="388"/>
      <c r="E405" s="388"/>
      <c r="F405" s="388"/>
      <c r="G405" s="389"/>
      <c r="H405" s="59" t="s">
        <v>5</v>
      </c>
      <c r="I405" s="60"/>
      <c r="J405" s="88"/>
      <c r="K405" s="96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59"/>
      <c r="X405" s="63"/>
      <c r="Y405" s="63"/>
    </row>
    <row r="406" spans="1:25" s="15" customFormat="1" ht="8.25">
      <c r="A406" s="379" t="s">
        <v>613</v>
      </c>
      <c r="B406" s="380"/>
      <c r="C406" s="387" t="s">
        <v>438</v>
      </c>
      <c r="D406" s="388"/>
      <c r="E406" s="388"/>
      <c r="F406" s="388"/>
      <c r="G406" s="389"/>
      <c r="H406" s="59" t="s">
        <v>5</v>
      </c>
      <c r="I406" s="60"/>
      <c r="J406" s="88"/>
      <c r="K406" s="96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59"/>
      <c r="X406" s="63"/>
      <c r="Y406" s="63"/>
    </row>
    <row r="407" spans="1:25" s="15" customFormat="1" ht="8.25">
      <c r="A407" s="379" t="s">
        <v>614</v>
      </c>
      <c r="B407" s="380"/>
      <c r="C407" s="423" t="s">
        <v>92</v>
      </c>
      <c r="D407" s="424"/>
      <c r="E407" s="424"/>
      <c r="F407" s="424"/>
      <c r="G407" s="425"/>
      <c r="H407" s="59" t="s">
        <v>5</v>
      </c>
      <c r="I407" s="60"/>
      <c r="J407" s="88"/>
      <c r="K407" s="96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59"/>
      <c r="X407" s="63"/>
      <c r="Y407" s="63"/>
    </row>
    <row r="408" spans="1:25" s="15" customFormat="1" ht="8.25">
      <c r="A408" s="379" t="s">
        <v>615</v>
      </c>
      <c r="B408" s="380"/>
      <c r="C408" s="423" t="s">
        <v>93</v>
      </c>
      <c r="D408" s="424"/>
      <c r="E408" s="424"/>
      <c r="F408" s="424"/>
      <c r="G408" s="425"/>
      <c r="H408" s="59" t="s">
        <v>5</v>
      </c>
      <c r="I408" s="60"/>
      <c r="J408" s="88"/>
      <c r="K408" s="96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59"/>
      <c r="X408" s="63"/>
      <c r="Y408" s="63"/>
    </row>
    <row r="409" spans="1:25" s="15" customFormat="1" ht="8.25">
      <c r="A409" s="379" t="s">
        <v>616</v>
      </c>
      <c r="B409" s="380"/>
      <c r="C409" s="381" t="s">
        <v>643</v>
      </c>
      <c r="D409" s="382"/>
      <c r="E409" s="382"/>
      <c r="F409" s="382"/>
      <c r="G409" s="383"/>
      <c r="H409" s="59" t="s">
        <v>5</v>
      </c>
      <c r="I409" s="60"/>
      <c r="J409" s="88"/>
      <c r="K409" s="96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59"/>
      <c r="X409" s="63"/>
      <c r="Y409" s="63"/>
    </row>
    <row r="410" spans="1:25" s="15" customFormat="1" ht="8.25">
      <c r="A410" s="379" t="s">
        <v>617</v>
      </c>
      <c r="B410" s="380"/>
      <c r="C410" s="381" t="s">
        <v>644</v>
      </c>
      <c r="D410" s="382"/>
      <c r="E410" s="382"/>
      <c r="F410" s="382"/>
      <c r="G410" s="383"/>
      <c r="H410" s="59" t="s">
        <v>5</v>
      </c>
      <c r="I410" s="60"/>
      <c r="J410" s="88"/>
      <c r="K410" s="96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59"/>
      <c r="X410" s="63"/>
      <c r="Y410" s="63"/>
    </row>
    <row r="411" spans="1:25" s="15" customFormat="1" ht="8.25">
      <c r="A411" s="379" t="s">
        <v>618</v>
      </c>
      <c r="B411" s="380"/>
      <c r="C411" s="387" t="s">
        <v>642</v>
      </c>
      <c r="D411" s="388"/>
      <c r="E411" s="388"/>
      <c r="F411" s="388"/>
      <c r="G411" s="389"/>
      <c r="H411" s="59" t="s">
        <v>5</v>
      </c>
      <c r="I411" s="60"/>
      <c r="J411" s="88"/>
      <c r="K411" s="96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59"/>
      <c r="X411" s="63"/>
      <c r="Y411" s="63"/>
    </row>
    <row r="412" spans="1:25" s="15" customFormat="1" ht="8.25">
      <c r="A412" s="379" t="s">
        <v>619</v>
      </c>
      <c r="B412" s="380"/>
      <c r="C412" s="387" t="s">
        <v>53</v>
      </c>
      <c r="D412" s="388"/>
      <c r="E412" s="388"/>
      <c r="F412" s="388"/>
      <c r="G412" s="389"/>
      <c r="H412" s="59" t="s">
        <v>5</v>
      </c>
      <c r="I412" s="60"/>
      <c r="J412" s="88"/>
      <c r="K412" s="96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59"/>
      <c r="X412" s="63"/>
      <c r="Y412" s="63"/>
    </row>
    <row r="413" spans="1:25" s="15" customFormat="1" ht="8.25">
      <c r="A413" s="379" t="s">
        <v>620</v>
      </c>
      <c r="B413" s="380"/>
      <c r="C413" s="387" t="s">
        <v>62</v>
      </c>
      <c r="D413" s="388"/>
      <c r="E413" s="388"/>
      <c r="F413" s="388"/>
      <c r="G413" s="389"/>
      <c r="H413" s="59" t="s">
        <v>5</v>
      </c>
      <c r="I413" s="60"/>
      <c r="J413" s="88"/>
      <c r="K413" s="96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59"/>
      <c r="X413" s="63"/>
      <c r="Y413" s="63"/>
    </row>
    <row r="414" spans="1:25" s="15" customFormat="1" ht="8.25">
      <c r="A414" s="379" t="s">
        <v>620</v>
      </c>
      <c r="B414" s="380"/>
      <c r="C414" s="387" t="s">
        <v>63</v>
      </c>
      <c r="D414" s="388"/>
      <c r="E414" s="388"/>
      <c r="F414" s="388"/>
      <c r="G414" s="389"/>
      <c r="H414" s="59" t="s">
        <v>5</v>
      </c>
      <c r="I414" s="60"/>
      <c r="J414" s="88"/>
      <c r="K414" s="96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59"/>
      <c r="X414" s="63"/>
      <c r="Y414" s="63"/>
    </row>
    <row r="415" spans="1:25" s="15" customFormat="1" ht="8.25">
      <c r="A415" s="379" t="s">
        <v>621</v>
      </c>
      <c r="B415" s="380"/>
      <c r="C415" s="387" t="s">
        <v>432</v>
      </c>
      <c r="D415" s="388"/>
      <c r="E415" s="388"/>
      <c r="F415" s="388"/>
      <c r="G415" s="389"/>
      <c r="H415" s="59" t="s">
        <v>5</v>
      </c>
      <c r="I415" s="60"/>
      <c r="J415" s="88"/>
      <c r="K415" s="96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59"/>
      <c r="X415" s="63"/>
      <c r="Y415" s="63"/>
    </row>
    <row r="416" spans="1:25" s="15" customFormat="1" ht="8.25">
      <c r="A416" s="379" t="s">
        <v>622</v>
      </c>
      <c r="B416" s="380"/>
      <c r="C416" s="387" t="s">
        <v>433</v>
      </c>
      <c r="D416" s="388"/>
      <c r="E416" s="388"/>
      <c r="F416" s="388"/>
      <c r="G416" s="389"/>
      <c r="H416" s="59" t="s">
        <v>5</v>
      </c>
      <c r="I416" s="60"/>
      <c r="J416" s="88"/>
      <c r="K416" s="96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59"/>
      <c r="X416" s="63"/>
      <c r="Y416" s="63"/>
    </row>
    <row r="417" spans="1:25" s="15" customFormat="1" ht="8.25">
      <c r="A417" s="379" t="s">
        <v>623</v>
      </c>
      <c r="B417" s="380"/>
      <c r="C417" s="387" t="s">
        <v>434</v>
      </c>
      <c r="D417" s="388"/>
      <c r="E417" s="388"/>
      <c r="F417" s="388"/>
      <c r="G417" s="389"/>
      <c r="H417" s="59" t="s">
        <v>5</v>
      </c>
      <c r="I417" s="60"/>
      <c r="J417" s="88"/>
      <c r="K417" s="96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59"/>
      <c r="X417" s="63"/>
      <c r="Y417" s="63"/>
    </row>
    <row r="418" spans="1:25" s="15" customFormat="1" ht="8.25">
      <c r="A418" s="379" t="s">
        <v>624</v>
      </c>
      <c r="B418" s="380"/>
      <c r="C418" s="387" t="s">
        <v>436</v>
      </c>
      <c r="D418" s="388"/>
      <c r="E418" s="388"/>
      <c r="F418" s="388"/>
      <c r="G418" s="389"/>
      <c r="H418" s="59" t="s">
        <v>5</v>
      </c>
      <c r="I418" s="60"/>
      <c r="J418" s="88"/>
      <c r="K418" s="96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59"/>
      <c r="X418" s="63"/>
      <c r="Y418" s="63"/>
    </row>
    <row r="419" spans="1:25" s="15" customFormat="1" ht="8.25">
      <c r="A419" s="379" t="s">
        <v>625</v>
      </c>
      <c r="B419" s="380"/>
      <c r="C419" s="387" t="s">
        <v>437</v>
      </c>
      <c r="D419" s="388"/>
      <c r="E419" s="388"/>
      <c r="F419" s="388"/>
      <c r="G419" s="389"/>
      <c r="H419" s="59" t="s">
        <v>5</v>
      </c>
      <c r="I419" s="60"/>
      <c r="J419" s="88"/>
      <c r="K419" s="96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59"/>
      <c r="X419" s="63"/>
      <c r="Y419" s="63"/>
    </row>
    <row r="420" spans="1:25" s="15" customFormat="1" ht="8.25">
      <c r="A420" s="379" t="s">
        <v>626</v>
      </c>
      <c r="B420" s="380"/>
      <c r="C420" s="387" t="s">
        <v>438</v>
      </c>
      <c r="D420" s="388"/>
      <c r="E420" s="388"/>
      <c r="F420" s="388"/>
      <c r="G420" s="389"/>
      <c r="H420" s="59" t="s">
        <v>5</v>
      </c>
      <c r="I420" s="60"/>
      <c r="J420" s="88"/>
      <c r="K420" s="96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59"/>
      <c r="X420" s="63"/>
      <c r="Y420" s="63"/>
    </row>
    <row r="421" spans="1:25" s="15" customFormat="1" ht="8.25">
      <c r="A421" s="379" t="s">
        <v>645</v>
      </c>
      <c r="B421" s="380"/>
      <c r="C421" s="423" t="s">
        <v>92</v>
      </c>
      <c r="D421" s="424"/>
      <c r="E421" s="424"/>
      <c r="F421" s="424"/>
      <c r="G421" s="425"/>
      <c r="H421" s="59" t="s">
        <v>5</v>
      </c>
      <c r="I421" s="60"/>
      <c r="J421" s="88"/>
      <c r="K421" s="96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59"/>
      <c r="X421" s="63"/>
      <c r="Y421" s="63"/>
    </row>
    <row r="422" spans="1:25" s="15" customFormat="1" ht="8.25">
      <c r="A422" s="379" t="s">
        <v>646</v>
      </c>
      <c r="B422" s="380"/>
      <c r="C422" s="423" t="s">
        <v>93</v>
      </c>
      <c r="D422" s="424"/>
      <c r="E422" s="424"/>
      <c r="F422" s="424"/>
      <c r="G422" s="425"/>
      <c r="H422" s="59" t="s">
        <v>5</v>
      </c>
      <c r="I422" s="60"/>
      <c r="J422" s="88"/>
      <c r="K422" s="96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59"/>
      <c r="X422" s="63"/>
      <c r="Y422" s="63"/>
    </row>
    <row r="423" spans="1:25" s="15" customFormat="1" ht="8.25">
      <c r="A423" s="379" t="s">
        <v>22</v>
      </c>
      <c r="B423" s="380"/>
      <c r="C423" s="384" t="s">
        <v>649</v>
      </c>
      <c r="D423" s="385"/>
      <c r="E423" s="385"/>
      <c r="F423" s="385"/>
      <c r="G423" s="386"/>
      <c r="H423" s="59" t="s">
        <v>5</v>
      </c>
      <c r="I423" s="60"/>
      <c r="J423" s="88"/>
      <c r="K423" s="96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59"/>
      <c r="X423" s="63"/>
      <c r="Y423" s="63"/>
    </row>
    <row r="424" spans="1:25" s="15" customFormat="1" ht="8.25">
      <c r="A424" s="379" t="s">
        <v>23</v>
      </c>
      <c r="B424" s="380"/>
      <c r="C424" s="384" t="s">
        <v>650</v>
      </c>
      <c r="D424" s="385"/>
      <c r="E424" s="385"/>
      <c r="F424" s="385"/>
      <c r="G424" s="386"/>
      <c r="H424" s="59" t="s">
        <v>5</v>
      </c>
      <c r="I424" s="60"/>
      <c r="J424" s="88"/>
      <c r="K424" s="96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59"/>
      <c r="X424" s="63"/>
      <c r="Y424" s="63"/>
    </row>
    <row r="425" spans="1:25" s="15" customFormat="1" ht="8.25">
      <c r="A425" s="379" t="s">
        <v>647</v>
      </c>
      <c r="B425" s="380"/>
      <c r="C425" s="381" t="s">
        <v>651</v>
      </c>
      <c r="D425" s="382"/>
      <c r="E425" s="382"/>
      <c r="F425" s="382"/>
      <c r="G425" s="383"/>
      <c r="H425" s="59" t="s">
        <v>5</v>
      </c>
      <c r="I425" s="60"/>
      <c r="J425" s="88"/>
      <c r="K425" s="96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59"/>
      <c r="X425" s="63"/>
      <c r="Y425" s="63"/>
    </row>
    <row r="426" spans="1:25" s="15" customFormat="1" ht="8.25">
      <c r="A426" s="379" t="s">
        <v>648</v>
      </c>
      <c r="B426" s="380"/>
      <c r="C426" s="381" t="s">
        <v>652</v>
      </c>
      <c r="D426" s="382"/>
      <c r="E426" s="382"/>
      <c r="F426" s="382"/>
      <c r="G426" s="383"/>
      <c r="H426" s="59" t="s">
        <v>5</v>
      </c>
      <c r="I426" s="60"/>
      <c r="J426" s="88"/>
      <c r="K426" s="96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59"/>
      <c r="X426" s="63"/>
      <c r="Y426" s="63"/>
    </row>
    <row r="427" spans="1:25" s="15" customFormat="1" ht="8.25">
      <c r="A427" s="379" t="s">
        <v>32</v>
      </c>
      <c r="B427" s="380"/>
      <c r="C427" s="420" t="s">
        <v>653</v>
      </c>
      <c r="D427" s="421"/>
      <c r="E427" s="421"/>
      <c r="F427" s="421"/>
      <c r="G427" s="422"/>
      <c r="H427" s="59" t="s">
        <v>5</v>
      </c>
      <c r="I427" s="60"/>
      <c r="J427" s="88"/>
      <c r="K427" s="96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59"/>
      <c r="X427" s="63"/>
      <c r="Y427" s="63"/>
    </row>
    <row r="428" spans="1:25" s="15" customFormat="1" ht="8.25">
      <c r="A428" s="379" t="s">
        <v>34</v>
      </c>
      <c r="B428" s="380"/>
      <c r="C428" s="384" t="s">
        <v>656</v>
      </c>
      <c r="D428" s="385"/>
      <c r="E428" s="385"/>
      <c r="F428" s="385"/>
      <c r="G428" s="386"/>
      <c r="H428" s="59" t="s">
        <v>5</v>
      </c>
      <c r="I428" s="60"/>
      <c r="J428" s="88"/>
      <c r="K428" s="96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59"/>
      <c r="X428" s="63"/>
      <c r="Y428" s="63"/>
    </row>
    <row r="429" spans="1:25" s="15" customFormat="1" ht="8.25">
      <c r="A429" s="379" t="s">
        <v>37</v>
      </c>
      <c r="B429" s="380"/>
      <c r="C429" s="384" t="s">
        <v>657</v>
      </c>
      <c r="D429" s="385"/>
      <c r="E429" s="385"/>
      <c r="F429" s="385"/>
      <c r="G429" s="386"/>
      <c r="H429" s="59" t="s">
        <v>5</v>
      </c>
      <c r="I429" s="60"/>
      <c r="J429" s="88"/>
      <c r="K429" s="96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59"/>
      <c r="X429" s="63"/>
      <c r="Y429" s="63"/>
    </row>
    <row r="430" spans="1:25" s="15" customFormat="1" ht="8.25">
      <c r="A430" s="379" t="s">
        <v>38</v>
      </c>
      <c r="B430" s="380"/>
      <c r="C430" s="384" t="s">
        <v>658</v>
      </c>
      <c r="D430" s="385"/>
      <c r="E430" s="385"/>
      <c r="F430" s="385"/>
      <c r="G430" s="386"/>
      <c r="H430" s="59" t="s">
        <v>5</v>
      </c>
      <c r="I430" s="60"/>
      <c r="J430" s="88"/>
      <c r="K430" s="96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59"/>
      <c r="X430" s="63"/>
      <c r="Y430" s="63"/>
    </row>
    <row r="431" spans="1:25" s="15" customFormat="1" ht="8.25">
      <c r="A431" s="379" t="s">
        <v>39</v>
      </c>
      <c r="B431" s="380"/>
      <c r="C431" s="384" t="s">
        <v>659</v>
      </c>
      <c r="D431" s="385"/>
      <c r="E431" s="385"/>
      <c r="F431" s="385"/>
      <c r="G431" s="386"/>
      <c r="H431" s="59" t="s">
        <v>5</v>
      </c>
      <c r="I431" s="60"/>
      <c r="J431" s="88"/>
      <c r="K431" s="96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59"/>
      <c r="X431" s="63"/>
      <c r="Y431" s="63"/>
    </row>
    <row r="432" spans="1:25" s="15" customFormat="1" ht="8.25">
      <c r="A432" s="379" t="s">
        <v>40</v>
      </c>
      <c r="B432" s="380"/>
      <c r="C432" s="384" t="s">
        <v>660</v>
      </c>
      <c r="D432" s="385"/>
      <c r="E432" s="385"/>
      <c r="F432" s="385"/>
      <c r="G432" s="386"/>
      <c r="H432" s="59" t="s">
        <v>5</v>
      </c>
      <c r="I432" s="60"/>
      <c r="J432" s="88"/>
      <c r="K432" s="96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59"/>
      <c r="X432" s="63"/>
      <c r="Y432" s="63"/>
    </row>
    <row r="433" spans="1:25" s="15" customFormat="1" ht="8.25">
      <c r="A433" s="379" t="s">
        <v>76</v>
      </c>
      <c r="B433" s="380"/>
      <c r="C433" s="381" t="s">
        <v>307</v>
      </c>
      <c r="D433" s="382"/>
      <c r="E433" s="382"/>
      <c r="F433" s="382"/>
      <c r="G433" s="383"/>
      <c r="H433" s="59" t="s">
        <v>5</v>
      </c>
      <c r="I433" s="60"/>
      <c r="J433" s="88"/>
      <c r="K433" s="96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59"/>
      <c r="X433" s="63"/>
      <c r="Y433" s="63"/>
    </row>
    <row r="434" spans="1:25" s="15" customFormat="1" ht="8.25">
      <c r="A434" s="379" t="s">
        <v>654</v>
      </c>
      <c r="B434" s="380"/>
      <c r="C434" s="387" t="s">
        <v>661</v>
      </c>
      <c r="D434" s="388"/>
      <c r="E434" s="388"/>
      <c r="F434" s="388"/>
      <c r="G434" s="389"/>
      <c r="H434" s="59" t="s">
        <v>5</v>
      </c>
      <c r="I434" s="60"/>
      <c r="J434" s="88"/>
      <c r="K434" s="96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59"/>
      <c r="X434" s="63"/>
      <c r="Y434" s="63"/>
    </row>
    <row r="435" spans="1:25" s="15" customFormat="1" ht="8.25">
      <c r="A435" s="379" t="s">
        <v>77</v>
      </c>
      <c r="B435" s="380"/>
      <c r="C435" s="381" t="s">
        <v>308</v>
      </c>
      <c r="D435" s="382"/>
      <c r="E435" s="382"/>
      <c r="F435" s="382"/>
      <c r="G435" s="383"/>
      <c r="H435" s="59" t="s">
        <v>5</v>
      </c>
      <c r="I435" s="60"/>
      <c r="J435" s="88"/>
      <c r="K435" s="96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59"/>
      <c r="X435" s="63"/>
      <c r="Y435" s="63"/>
    </row>
    <row r="436" spans="1:25" s="15" customFormat="1" ht="8.25">
      <c r="A436" s="379" t="s">
        <v>655</v>
      </c>
      <c r="B436" s="380"/>
      <c r="C436" s="387" t="s">
        <v>662</v>
      </c>
      <c r="D436" s="388"/>
      <c r="E436" s="388"/>
      <c r="F436" s="388"/>
      <c r="G436" s="389"/>
      <c r="H436" s="59" t="s">
        <v>5</v>
      </c>
      <c r="I436" s="60"/>
      <c r="J436" s="88"/>
      <c r="K436" s="96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59"/>
      <c r="X436" s="63"/>
      <c r="Y436" s="63"/>
    </row>
    <row r="437" spans="1:25" s="15" customFormat="1" ht="8.25">
      <c r="A437" s="379" t="s">
        <v>41</v>
      </c>
      <c r="B437" s="380"/>
      <c r="C437" s="384" t="s">
        <v>663</v>
      </c>
      <c r="D437" s="385"/>
      <c r="E437" s="385"/>
      <c r="F437" s="385"/>
      <c r="G437" s="386"/>
      <c r="H437" s="59" t="s">
        <v>5</v>
      </c>
      <c r="I437" s="60"/>
      <c r="J437" s="88"/>
      <c r="K437" s="96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59"/>
      <c r="X437" s="63"/>
      <c r="Y437" s="63"/>
    </row>
    <row r="438" spans="1:25" s="15" customFormat="1" ht="9" thickBot="1">
      <c r="A438" s="390" t="s">
        <v>42</v>
      </c>
      <c r="B438" s="391"/>
      <c r="C438" s="395" t="s">
        <v>664</v>
      </c>
      <c r="D438" s="396"/>
      <c r="E438" s="396"/>
      <c r="F438" s="396"/>
      <c r="G438" s="397"/>
      <c r="H438" s="82" t="s">
        <v>5</v>
      </c>
      <c r="I438" s="83"/>
      <c r="J438" s="90"/>
      <c r="K438" s="97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2"/>
      <c r="X438" s="63"/>
      <c r="Y438" s="63"/>
    </row>
    <row r="439" spans="1:25" s="15" customFormat="1" ht="8.25">
      <c r="A439" s="398" t="s">
        <v>124</v>
      </c>
      <c r="B439" s="399"/>
      <c r="C439" s="400" t="s">
        <v>120</v>
      </c>
      <c r="D439" s="401"/>
      <c r="E439" s="401"/>
      <c r="F439" s="401"/>
      <c r="G439" s="402"/>
      <c r="H439" s="91" t="s">
        <v>489</v>
      </c>
      <c r="I439" s="92"/>
      <c r="J439" s="93"/>
      <c r="K439" s="94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1"/>
      <c r="X439" s="63"/>
      <c r="Y439" s="63"/>
    </row>
    <row r="440" spans="1:25" s="15" customFormat="1" ht="8.25">
      <c r="A440" s="379" t="s">
        <v>126</v>
      </c>
      <c r="B440" s="380"/>
      <c r="C440" s="384" t="s">
        <v>668</v>
      </c>
      <c r="D440" s="385"/>
      <c r="E440" s="385"/>
      <c r="F440" s="385"/>
      <c r="G440" s="386"/>
      <c r="H440" s="59" t="s">
        <v>5</v>
      </c>
      <c r="I440" s="60"/>
      <c r="J440" s="88"/>
      <c r="K440" s="96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59"/>
      <c r="X440" s="63"/>
      <c r="Y440" s="63"/>
    </row>
    <row r="441" spans="1:25" s="15" customFormat="1" ht="8.25">
      <c r="A441" s="379" t="s">
        <v>127</v>
      </c>
      <c r="B441" s="380"/>
      <c r="C441" s="381" t="s">
        <v>669</v>
      </c>
      <c r="D441" s="382"/>
      <c r="E441" s="382"/>
      <c r="F441" s="382"/>
      <c r="G441" s="383"/>
      <c r="H441" s="59" t="s">
        <v>5</v>
      </c>
      <c r="I441" s="60"/>
      <c r="J441" s="88"/>
      <c r="K441" s="96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59"/>
      <c r="X441" s="63"/>
      <c r="Y441" s="63"/>
    </row>
    <row r="442" spans="1:25" s="15" customFormat="1" ht="8.25">
      <c r="A442" s="379" t="s">
        <v>128</v>
      </c>
      <c r="B442" s="380"/>
      <c r="C442" s="381" t="s">
        <v>689</v>
      </c>
      <c r="D442" s="382"/>
      <c r="E442" s="382"/>
      <c r="F442" s="382"/>
      <c r="G442" s="383"/>
      <c r="H442" s="59" t="s">
        <v>5</v>
      </c>
      <c r="I442" s="60"/>
      <c r="J442" s="88"/>
      <c r="K442" s="96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59"/>
      <c r="X442" s="63"/>
      <c r="Y442" s="63"/>
    </row>
    <row r="443" spans="1:25" s="15" customFormat="1" ht="8.25">
      <c r="A443" s="379" t="s">
        <v>129</v>
      </c>
      <c r="B443" s="380"/>
      <c r="C443" s="381" t="s">
        <v>670</v>
      </c>
      <c r="D443" s="382"/>
      <c r="E443" s="382"/>
      <c r="F443" s="382"/>
      <c r="G443" s="383"/>
      <c r="H443" s="59" t="s">
        <v>5</v>
      </c>
      <c r="I443" s="60"/>
      <c r="J443" s="88"/>
      <c r="K443" s="96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59"/>
      <c r="X443" s="63"/>
      <c r="Y443" s="63"/>
    </row>
    <row r="444" spans="1:25" s="15" customFormat="1" ht="8.25">
      <c r="A444" s="379" t="s">
        <v>130</v>
      </c>
      <c r="B444" s="380"/>
      <c r="C444" s="384" t="s">
        <v>671</v>
      </c>
      <c r="D444" s="385"/>
      <c r="E444" s="385"/>
      <c r="F444" s="385"/>
      <c r="G444" s="386"/>
      <c r="H444" s="59" t="s">
        <v>489</v>
      </c>
      <c r="I444" s="60"/>
      <c r="J444" s="88"/>
      <c r="K444" s="96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59"/>
      <c r="X444" s="63"/>
      <c r="Y444" s="63"/>
    </row>
    <row r="445" spans="1:25" s="15" customFormat="1" ht="8.25">
      <c r="A445" s="379" t="s">
        <v>665</v>
      </c>
      <c r="B445" s="380"/>
      <c r="C445" s="381" t="s">
        <v>672</v>
      </c>
      <c r="D445" s="382"/>
      <c r="E445" s="382"/>
      <c r="F445" s="382"/>
      <c r="G445" s="383"/>
      <c r="H445" s="59" t="s">
        <v>5</v>
      </c>
      <c r="I445" s="60"/>
      <c r="J445" s="88"/>
      <c r="K445" s="96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59"/>
      <c r="X445" s="63"/>
      <c r="Y445" s="63"/>
    </row>
    <row r="446" spans="1:25" s="15" customFormat="1" ht="8.25">
      <c r="A446" s="379" t="s">
        <v>666</v>
      </c>
      <c r="B446" s="380"/>
      <c r="C446" s="381" t="s">
        <v>673</v>
      </c>
      <c r="D446" s="382"/>
      <c r="E446" s="382"/>
      <c r="F446" s="382"/>
      <c r="G446" s="383"/>
      <c r="H446" s="59" t="s">
        <v>5</v>
      </c>
      <c r="I446" s="60"/>
      <c r="J446" s="88"/>
      <c r="K446" s="96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59"/>
      <c r="X446" s="63"/>
      <c r="Y446" s="63"/>
    </row>
    <row r="447" spans="1:25" s="15" customFormat="1" ht="17.25" thickBot="1">
      <c r="A447" s="390" t="s">
        <v>667</v>
      </c>
      <c r="B447" s="391"/>
      <c r="C447" s="392" t="s">
        <v>674</v>
      </c>
      <c r="D447" s="393"/>
      <c r="E447" s="393"/>
      <c r="F447" s="393"/>
      <c r="G447" s="394"/>
      <c r="H447" s="117" t="s">
        <v>5</v>
      </c>
      <c r="I447" s="83"/>
      <c r="J447" s="90"/>
      <c r="K447" s="97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2"/>
      <c r="X447" s="63"/>
      <c r="Y447" s="63"/>
    </row>
    <row r="448" spans="1:25" s="9" customFormat="1" ht="8.25">
      <c r="A448" s="13"/>
      <c r="B448" s="13"/>
      <c r="C448" s="13"/>
      <c r="H448" s="118"/>
      <c r="I448" s="118"/>
      <c r="J448" s="118"/>
      <c r="K448" s="119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</row>
    <row r="449" spans="1:25" s="20" customFormat="1" ht="9.75">
      <c r="A449" s="19" t="s">
        <v>690</v>
      </c>
      <c r="H449" s="120"/>
      <c r="I449" s="120"/>
      <c r="J449" s="120"/>
      <c r="K449" s="121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</row>
    <row r="450" spans="1:25" s="20" customFormat="1" ht="8.25">
      <c r="A450" s="19" t="s">
        <v>691</v>
      </c>
      <c r="H450" s="120"/>
      <c r="I450" s="120"/>
      <c r="J450" s="120"/>
      <c r="K450" s="121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</row>
    <row r="451" spans="1:25" s="20" customFormat="1" ht="8.25">
      <c r="A451" s="19" t="s">
        <v>692</v>
      </c>
      <c r="H451" s="120"/>
      <c r="I451" s="120"/>
      <c r="J451" s="120"/>
      <c r="K451" s="121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</row>
    <row r="452" spans="1:25" s="20" customFormat="1" ht="8.25">
      <c r="A452" s="19" t="s">
        <v>693</v>
      </c>
      <c r="H452" s="120"/>
      <c r="I452" s="120"/>
      <c r="J452" s="120"/>
      <c r="K452" s="121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</row>
    <row r="453" spans="1:25" s="20" customFormat="1" ht="8.25">
      <c r="A453" s="19" t="s">
        <v>694</v>
      </c>
      <c r="H453" s="120"/>
      <c r="I453" s="120"/>
      <c r="J453" s="120"/>
      <c r="K453" s="121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</row>
    <row r="454" spans="1:25" s="20" customFormat="1" ht="8.25">
      <c r="A454" s="19" t="s">
        <v>695</v>
      </c>
      <c r="H454" s="120"/>
      <c r="I454" s="120"/>
      <c r="J454" s="120"/>
      <c r="K454" s="121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</row>
    <row r="455" spans="1:25" s="20" customFormat="1" ht="8.25">
      <c r="A455" s="19" t="s">
        <v>696</v>
      </c>
      <c r="H455" s="120"/>
      <c r="I455" s="120"/>
      <c r="J455" s="120"/>
      <c r="K455" s="121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</row>
    <row r="456" spans="1:25" s="20" customFormat="1" ht="8.25">
      <c r="A456" s="19" t="s">
        <v>697</v>
      </c>
      <c r="H456" s="120"/>
      <c r="I456" s="120"/>
      <c r="J456" s="120"/>
      <c r="K456" s="121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</row>
    <row r="457" spans="1:25" s="20" customFormat="1" ht="8.25">
      <c r="A457" s="19" t="s">
        <v>698</v>
      </c>
      <c r="H457" s="120"/>
      <c r="I457" s="120"/>
      <c r="J457" s="120"/>
      <c r="K457" s="121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</row>
  </sheetData>
  <sheetProtection/>
  <mergeCells count="873"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  <mergeCell ref="B13:F13"/>
    <mergeCell ref="A18:B18"/>
    <mergeCell ref="A15:W15"/>
    <mergeCell ref="A24:B24"/>
    <mergeCell ref="A25:B25"/>
    <mergeCell ref="C20:G20"/>
    <mergeCell ref="C21:G21"/>
    <mergeCell ref="C22:G22"/>
    <mergeCell ref="C23:G23"/>
    <mergeCell ref="C24:G24"/>
    <mergeCell ref="C25:G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5:B165"/>
    <mergeCell ref="A166:B166"/>
    <mergeCell ref="A167:B167"/>
    <mergeCell ref="A168:B168"/>
    <mergeCell ref="A164:B164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13:G113"/>
    <mergeCell ref="C114:G114"/>
    <mergeCell ref="C115:G115"/>
    <mergeCell ref="C112:G112"/>
    <mergeCell ref="C111:G111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A163:W163"/>
    <mergeCell ref="A160:B160"/>
    <mergeCell ref="A161:B161"/>
    <mergeCell ref="A162:B162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5:W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B341"/>
    <mergeCell ref="A342:B342"/>
    <mergeCell ref="A343:B343"/>
    <mergeCell ref="A340:B340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C314:G314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7:G337"/>
    <mergeCell ref="C338:G338"/>
    <mergeCell ref="C339:G339"/>
    <mergeCell ref="C341:G341"/>
    <mergeCell ref="C342:G342"/>
    <mergeCell ref="C343:G343"/>
    <mergeCell ref="C340:G340"/>
    <mergeCell ref="C344:G344"/>
    <mergeCell ref="C345:G345"/>
    <mergeCell ref="C346:G346"/>
    <mergeCell ref="C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C361:G361"/>
    <mergeCell ref="C364:G364"/>
    <mergeCell ref="T366:U366"/>
    <mergeCell ref="P366:Q366"/>
    <mergeCell ref="R366:S366"/>
    <mergeCell ref="A373:B373"/>
    <mergeCell ref="A374:B374"/>
    <mergeCell ref="A368:B368"/>
    <mergeCell ref="A370:B370"/>
    <mergeCell ref="A371:B371"/>
    <mergeCell ref="C373:G373"/>
    <mergeCell ref="C374:G374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235:B235"/>
    <mergeCell ref="A236:B236"/>
    <mergeCell ref="A238:B238"/>
    <mergeCell ref="A240:B240"/>
    <mergeCell ref="A237:B237"/>
    <mergeCell ref="A239:B239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385:B385"/>
    <mergeCell ref="C385:G385"/>
    <mergeCell ref="A386:B386"/>
    <mergeCell ref="C386:G386"/>
    <mergeCell ref="A387:B387"/>
    <mergeCell ref="C387:G387"/>
    <mergeCell ref="A388:B388"/>
    <mergeCell ref="C388:G388"/>
    <mergeCell ref="A389:B389"/>
    <mergeCell ref="C389:G389"/>
    <mergeCell ref="A390:B390"/>
    <mergeCell ref="C390:G390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C400:G400"/>
    <mergeCell ref="A401:B401"/>
    <mergeCell ref="C401:G401"/>
    <mergeCell ref="A402:B402"/>
    <mergeCell ref="C402:G402"/>
    <mergeCell ref="A403:B403"/>
    <mergeCell ref="C403:G403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23:B423"/>
    <mergeCell ref="C423:G423"/>
    <mergeCell ref="A424:B424"/>
    <mergeCell ref="C424:G424"/>
    <mergeCell ref="A425:B425"/>
    <mergeCell ref="C425:G425"/>
    <mergeCell ref="A426:B426"/>
    <mergeCell ref="C426:G426"/>
    <mergeCell ref="A427:B427"/>
    <mergeCell ref="C427:G427"/>
    <mergeCell ref="A428:B428"/>
    <mergeCell ref="C428:G428"/>
    <mergeCell ref="A429:B429"/>
    <mergeCell ref="C429:G429"/>
    <mergeCell ref="A430:B430"/>
    <mergeCell ref="C430:G430"/>
    <mergeCell ref="A431:B431"/>
    <mergeCell ref="C431:G431"/>
    <mergeCell ref="A432:B432"/>
    <mergeCell ref="C432:G432"/>
    <mergeCell ref="A433:B433"/>
    <mergeCell ref="C433:G433"/>
    <mergeCell ref="A434:B434"/>
    <mergeCell ref="C434:G434"/>
    <mergeCell ref="A435:B435"/>
    <mergeCell ref="C435:G435"/>
    <mergeCell ref="A363:B363"/>
    <mergeCell ref="A365:W365"/>
    <mergeCell ref="A366:B367"/>
    <mergeCell ref="C366:G367"/>
    <mergeCell ref="H366:H367"/>
    <mergeCell ref="A364:B364"/>
    <mergeCell ref="V366:W366"/>
    <mergeCell ref="A438:B438"/>
    <mergeCell ref="C438:G438"/>
    <mergeCell ref="A439:B439"/>
    <mergeCell ref="C439:G439"/>
    <mergeCell ref="C436:G436"/>
    <mergeCell ref="A437:B437"/>
    <mergeCell ref="C437:G437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V16:W16"/>
    <mergeCell ref="C18:G18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I16:K16"/>
    <mergeCell ref="L16:N16"/>
    <mergeCell ref="D7:F7"/>
    <mergeCell ref="A19:W19"/>
    <mergeCell ref="H16:H17"/>
    <mergeCell ref="P16:Q16"/>
    <mergeCell ref="C16:G17"/>
    <mergeCell ref="A16:B17"/>
    <mergeCell ref="R16:S16"/>
    <mergeCell ref="T16:U16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7"/>
  <sheetViews>
    <sheetView tabSelected="1" zoomScale="140" zoomScaleNormal="140" zoomScaleSheetLayoutView="136" zoomScalePageLayoutView="0" workbookViewId="0" topLeftCell="A1">
      <selection activeCell="J11" sqref="J11"/>
    </sheetView>
  </sheetViews>
  <sheetFormatPr defaultColWidth="9.00390625" defaultRowHeight="12.75"/>
  <cols>
    <col min="1" max="1" width="7.375" style="4" customWidth="1"/>
    <col min="2" max="2" width="3.375" style="4" customWidth="1"/>
    <col min="3" max="3" width="11.375" style="4" customWidth="1"/>
    <col min="4" max="4" width="7.25390625" style="4" customWidth="1"/>
    <col min="5" max="5" width="14.00390625" style="4" customWidth="1"/>
    <col min="6" max="6" width="9.875" style="4" customWidth="1"/>
    <col min="7" max="7" width="4.875" style="4" customWidth="1"/>
    <col min="8" max="8" width="7.25390625" style="27" customWidth="1"/>
    <col min="9" max="9" width="9.375" style="27" customWidth="1"/>
    <col min="10" max="10" width="8.00390625" style="308" customWidth="1"/>
    <col min="11" max="11" width="4.75390625" style="27" hidden="1" customWidth="1"/>
    <col min="12" max="12" width="6.625" style="292" customWidth="1"/>
    <col min="13" max="13" width="6.375" style="292" customWidth="1"/>
    <col min="14" max="14" width="8.75390625" style="27" customWidth="1"/>
    <col min="15" max="15" width="2.125" style="4" customWidth="1"/>
    <col min="16" max="16384" width="9.125" style="4" customWidth="1"/>
  </cols>
  <sheetData>
    <row r="1" spans="8:15" s="1" customFormat="1" ht="10.5">
      <c r="H1" s="23"/>
      <c r="I1" s="23"/>
      <c r="J1" s="23"/>
      <c r="K1" s="23"/>
      <c r="L1" s="317"/>
      <c r="M1" s="285"/>
      <c r="N1" s="285"/>
      <c r="O1" s="25" t="s">
        <v>868</v>
      </c>
    </row>
    <row r="2" spans="8:15" s="1" customFormat="1" ht="10.5">
      <c r="H2" s="23"/>
      <c r="I2" s="23"/>
      <c r="J2" s="23"/>
      <c r="K2" s="23"/>
      <c r="L2" s="317"/>
      <c r="M2" s="285"/>
      <c r="N2" s="285"/>
      <c r="O2" s="25" t="s">
        <v>55</v>
      </c>
    </row>
    <row r="3" spans="8:15" s="1" customFormat="1" ht="10.5">
      <c r="H3" s="23"/>
      <c r="I3" s="23"/>
      <c r="J3" s="23"/>
      <c r="K3" s="23"/>
      <c r="L3" s="317"/>
      <c r="M3" s="285"/>
      <c r="N3" s="285"/>
      <c r="O3" s="25" t="s">
        <v>857</v>
      </c>
    </row>
    <row r="4" spans="10:15" ht="4.5" customHeight="1">
      <c r="J4" s="27"/>
      <c r="L4" s="318"/>
      <c r="N4" s="292"/>
      <c r="O4" s="27"/>
    </row>
    <row r="5" spans="6:15" s="7" customFormat="1" ht="12">
      <c r="F5" s="34" t="s">
        <v>866</v>
      </c>
      <c r="I5" s="34"/>
      <c r="J5" s="34"/>
      <c r="K5" s="34"/>
      <c r="L5" s="319"/>
      <c r="M5" s="286"/>
      <c r="N5" s="286"/>
      <c r="O5" s="34"/>
    </row>
    <row r="6" spans="8:15" s="1" customFormat="1" ht="12" customHeight="1">
      <c r="H6" s="23"/>
      <c r="I6" s="337" t="s">
        <v>873</v>
      </c>
      <c r="J6" s="338"/>
      <c r="K6" s="23"/>
      <c r="L6" s="317"/>
      <c r="M6" s="285"/>
      <c r="N6" s="285"/>
      <c r="O6" s="23"/>
    </row>
    <row r="7" spans="1:15" s="1" customFormat="1" ht="10.5">
      <c r="A7" s="8" t="s">
        <v>59</v>
      </c>
      <c r="B7" s="8"/>
      <c r="C7" s="8"/>
      <c r="D7" s="357" t="s">
        <v>712</v>
      </c>
      <c r="E7" s="357"/>
      <c r="F7" s="357"/>
      <c r="G7" s="8"/>
      <c r="H7" s="37"/>
      <c r="I7" s="37"/>
      <c r="J7" s="37"/>
      <c r="K7" s="37"/>
      <c r="L7" s="320"/>
      <c r="M7" s="287"/>
      <c r="N7" s="287"/>
      <c r="O7" s="37"/>
    </row>
    <row r="8" spans="1:15" s="1" customFormat="1" ht="10.5">
      <c r="A8" s="8"/>
      <c r="B8" s="8"/>
      <c r="C8" s="8"/>
      <c r="D8" s="476" t="s">
        <v>699</v>
      </c>
      <c r="E8" s="476"/>
      <c r="F8" s="476"/>
      <c r="G8" s="8"/>
      <c r="H8" s="37"/>
      <c r="I8" s="37"/>
      <c r="J8" s="37"/>
      <c r="K8" s="37"/>
      <c r="L8" s="320"/>
      <c r="M8" s="287"/>
      <c r="N8" s="287"/>
      <c r="O8" s="37"/>
    </row>
    <row r="9" spans="1:15" s="1" customFormat="1" ht="10.5">
      <c r="A9" s="8"/>
      <c r="B9" s="8"/>
      <c r="D9" s="6" t="s">
        <v>675</v>
      </c>
      <c r="E9" s="357" t="s">
        <v>867</v>
      </c>
      <c r="F9" s="357"/>
      <c r="G9" s="8"/>
      <c r="H9" s="37"/>
      <c r="I9" s="37"/>
      <c r="J9" s="37"/>
      <c r="K9" s="37"/>
      <c r="L9" s="320"/>
      <c r="M9" s="287"/>
      <c r="N9" s="287"/>
      <c r="O9" s="37"/>
    </row>
    <row r="10" spans="1:15" s="1" customFormat="1" ht="10.5">
      <c r="A10" s="8"/>
      <c r="B10" s="8"/>
      <c r="D10" s="8"/>
      <c r="E10" s="6" t="s">
        <v>360</v>
      </c>
      <c r="F10" s="14" t="s">
        <v>872</v>
      </c>
      <c r="G10" s="8" t="s">
        <v>361</v>
      </c>
      <c r="H10" s="37"/>
      <c r="I10" s="37"/>
      <c r="J10" s="37"/>
      <c r="K10" s="37"/>
      <c r="L10" s="320"/>
      <c r="M10" s="287"/>
      <c r="N10" s="287"/>
      <c r="O10" s="37"/>
    </row>
    <row r="11" spans="1:15" s="1" customFormat="1" ht="2.25" customHeight="1">
      <c r="A11" s="8"/>
      <c r="B11" s="8"/>
      <c r="C11" s="8"/>
      <c r="D11" s="8"/>
      <c r="E11" s="8"/>
      <c r="F11" s="8"/>
      <c r="G11" s="8"/>
      <c r="H11" s="37"/>
      <c r="I11" s="37"/>
      <c r="J11" s="37"/>
      <c r="K11" s="37"/>
      <c r="L11" s="320"/>
      <c r="M11" s="287"/>
      <c r="N11" s="287"/>
      <c r="O11" s="37"/>
    </row>
    <row r="12" spans="1:15" s="1" customFormat="1" ht="10.5">
      <c r="A12" s="8" t="s">
        <v>60</v>
      </c>
      <c r="B12" s="8"/>
      <c r="C12" s="8"/>
      <c r="D12" s="8"/>
      <c r="E12" s="8"/>
      <c r="F12" s="8"/>
      <c r="G12" s="8"/>
      <c r="H12" s="37"/>
      <c r="I12" s="37"/>
      <c r="J12" s="37"/>
      <c r="K12" s="37"/>
      <c r="L12" s="320"/>
      <c r="M12" s="287"/>
      <c r="N12" s="287"/>
      <c r="O12" s="37"/>
    </row>
    <row r="13" spans="1:15" s="1" customFormat="1" ht="10.5">
      <c r="A13" s="8" t="s">
        <v>362</v>
      </c>
      <c r="B13" s="357" t="s">
        <v>869</v>
      </c>
      <c r="C13" s="357"/>
      <c r="D13" s="357"/>
      <c r="E13" s="357"/>
      <c r="F13" s="357"/>
      <c r="G13" s="357"/>
      <c r="H13" s="357"/>
      <c r="I13" s="357"/>
      <c r="J13" s="357"/>
      <c r="K13" s="37"/>
      <c r="L13" s="320"/>
      <c r="M13" s="287"/>
      <c r="N13" s="287"/>
      <c r="O13" s="37"/>
    </row>
    <row r="14" spans="2:15" s="1" customFormat="1" ht="10.5">
      <c r="B14" s="478" t="s">
        <v>61</v>
      </c>
      <c r="C14" s="478"/>
      <c r="D14" s="478"/>
      <c r="E14" s="478"/>
      <c r="F14" s="478"/>
      <c r="G14" s="10"/>
      <c r="H14" s="37"/>
      <c r="I14" s="37"/>
      <c r="J14" s="37"/>
      <c r="K14" s="37"/>
      <c r="L14" s="320"/>
      <c r="M14" s="287"/>
      <c r="N14" s="287"/>
      <c r="O14" s="37"/>
    </row>
    <row r="15" spans="1:14" s="11" customFormat="1" ht="15.75" customHeight="1" thickBot="1">
      <c r="A15" s="479" t="s">
        <v>359</v>
      </c>
      <c r="B15" s="479"/>
      <c r="C15" s="479"/>
      <c r="D15" s="479"/>
      <c r="E15" s="479"/>
      <c r="F15" s="479"/>
      <c r="G15" s="479"/>
      <c r="H15" s="479"/>
      <c r="I15" s="480"/>
      <c r="J15" s="480"/>
      <c r="K15" s="480"/>
      <c r="L15" s="479"/>
      <c r="M15" s="479"/>
      <c r="N15" s="479"/>
    </row>
    <row r="16" spans="1:14" s="2" customFormat="1" ht="17.25" customHeight="1">
      <c r="A16" s="371" t="s">
        <v>7</v>
      </c>
      <c r="B16" s="367"/>
      <c r="C16" s="365" t="s">
        <v>8</v>
      </c>
      <c r="D16" s="366"/>
      <c r="E16" s="366"/>
      <c r="F16" s="366"/>
      <c r="G16" s="367"/>
      <c r="H16" s="361" t="s">
        <v>1</v>
      </c>
      <c r="I16" s="485" t="s">
        <v>865</v>
      </c>
      <c r="J16" s="486"/>
      <c r="K16" s="486"/>
      <c r="L16" s="354" t="s">
        <v>859</v>
      </c>
      <c r="M16" s="356"/>
      <c r="N16" s="500" t="s">
        <v>858</v>
      </c>
    </row>
    <row r="17" spans="1:14" s="2" customFormat="1" ht="15">
      <c r="A17" s="372"/>
      <c r="B17" s="370"/>
      <c r="C17" s="368"/>
      <c r="D17" s="369"/>
      <c r="E17" s="369"/>
      <c r="F17" s="369"/>
      <c r="G17" s="370"/>
      <c r="H17" s="362"/>
      <c r="I17" s="41" t="s">
        <v>864</v>
      </c>
      <c r="J17" s="42" t="s">
        <v>2</v>
      </c>
      <c r="K17" s="45" t="s">
        <v>705</v>
      </c>
      <c r="L17" s="306" t="s">
        <v>860</v>
      </c>
      <c r="M17" s="307" t="s">
        <v>861</v>
      </c>
      <c r="N17" s="501"/>
    </row>
    <row r="18" spans="1:14" s="3" customFormat="1" ht="9" thickBot="1">
      <c r="A18" s="487">
        <v>1</v>
      </c>
      <c r="B18" s="483"/>
      <c r="C18" s="481">
        <v>2</v>
      </c>
      <c r="D18" s="482"/>
      <c r="E18" s="482"/>
      <c r="F18" s="482"/>
      <c r="G18" s="483"/>
      <c r="H18" s="282">
        <v>3</v>
      </c>
      <c r="I18" s="283">
        <v>4</v>
      </c>
      <c r="J18" s="284">
        <v>5</v>
      </c>
      <c r="K18" s="284"/>
      <c r="L18" s="297">
        <v>6</v>
      </c>
      <c r="M18" s="298">
        <v>7</v>
      </c>
      <c r="N18" s="296">
        <v>8</v>
      </c>
    </row>
    <row r="19" spans="1:14" s="5" customFormat="1" ht="11.25" thickBot="1">
      <c r="A19" s="358" t="s">
        <v>54</v>
      </c>
      <c r="B19" s="359"/>
      <c r="C19" s="359"/>
      <c r="D19" s="359"/>
      <c r="E19" s="359"/>
      <c r="F19" s="359"/>
      <c r="G19" s="359"/>
      <c r="H19" s="359"/>
      <c r="I19" s="484"/>
      <c r="J19" s="484"/>
      <c r="K19" s="484"/>
      <c r="L19" s="359"/>
      <c r="M19" s="359"/>
      <c r="N19" s="359"/>
    </row>
    <row r="20" spans="1:14" s="302" customFormat="1" ht="18" customHeight="1" thickBot="1">
      <c r="A20" s="488" t="s">
        <v>31</v>
      </c>
      <c r="B20" s="489"/>
      <c r="C20" s="490" t="s">
        <v>51</v>
      </c>
      <c r="D20" s="491"/>
      <c r="E20" s="491"/>
      <c r="F20" s="491"/>
      <c r="G20" s="492"/>
      <c r="H20" s="303" t="s">
        <v>5</v>
      </c>
      <c r="I20" s="327">
        <v>657.42</v>
      </c>
      <c r="J20" s="304">
        <f>J26+J28</f>
        <v>523.48174364</v>
      </c>
      <c r="K20" s="304"/>
      <c r="L20" s="325" t="s">
        <v>489</v>
      </c>
      <c r="M20" s="325" t="s">
        <v>489</v>
      </c>
      <c r="N20" s="326" t="s">
        <v>489</v>
      </c>
    </row>
    <row r="21" spans="1:14" s="15" customFormat="1" ht="8.25">
      <c r="A21" s="398" t="s">
        <v>17</v>
      </c>
      <c r="B21" s="399"/>
      <c r="C21" s="493" t="s">
        <v>52</v>
      </c>
      <c r="D21" s="494"/>
      <c r="E21" s="494"/>
      <c r="F21" s="494"/>
      <c r="G21" s="495"/>
      <c r="H21" s="91" t="s">
        <v>5</v>
      </c>
      <c r="I21" s="321" t="s">
        <v>489</v>
      </c>
      <c r="J21" s="95"/>
      <c r="K21" s="95"/>
      <c r="L21" s="321" t="s">
        <v>489</v>
      </c>
      <c r="M21" s="321" t="s">
        <v>489</v>
      </c>
      <c r="N21" s="321" t="s">
        <v>489</v>
      </c>
    </row>
    <row r="22" spans="1:14" s="15" customFormat="1" ht="8.25">
      <c r="A22" s="379" t="s">
        <v>18</v>
      </c>
      <c r="B22" s="380"/>
      <c r="C22" s="384" t="s">
        <v>53</v>
      </c>
      <c r="D22" s="385"/>
      <c r="E22" s="385"/>
      <c r="F22" s="385"/>
      <c r="G22" s="386"/>
      <c r="H22" s="59" t="s">
        <v>5</v>
      </c>
      <c r="I22" s="322" t="s">
        <v>489</v>
      </c>
      <c r="J22" s="61"/>
      <c r="K22" s="61"/>
      <c r="L22" s="321" t="s">
        <v>489</v>
      </c>
      <c r="M22" s="321" t="s">
        <v>489</v>
      </c>
      <c r="N22" s="321" t="s">
        <v>489</v>
      </c>
    </row>
    <row r="23" spans="1:14" s="15" customFormat="1" ht="8.25">
      <c r="A23" s="379" t="s">
        <v>19</v>
      </c>
      <c r="B23" s="380"/>
      <c r="C23" s="384" t="s">
        <v>62</v>
      </c>
      <c r="D23" s="385"/>
      <c r="E23" s="385"/>
      <c r="F23" s="385"/>
      <c r="G23" s="386"/>
      <c r="H23" s="59" t="s">
        <v>5</v>
      </c>
      <c r="I23" s="322" t="s">
        <v>489</v>
      </c>
      <c r="J23" s="61"/>
      <c r="K23" s="61"/>
      <c r="L23" s="321" t="s">
        <v>489</v>
      </c>
      <c r="M23" s="321" t="s">
        <v>489</v>
      </c>
      <c r="N23" s="321" t="s">
        <v>489</v>
      </c>
    </row>
    <row r="24" spans="1:14" s="15" customFormat="1" ht="8.25">
      <c r="A24" s="379" t="s">
        <v>20</v>
      </c>
      <c r="B24" s="380"/>
      <c r="C24" s="384" t="s">
        <v>63</v>
      </c>
      <c r="D24" s="385"/>
      <c r="E24" s="385"/>
      <c r="F24" s="385"/>
      <c r="G24" s="386"/>
      <c r="H24" s="59" t="s">
        <v>5</v>
      </c>
      <c r="I24" s="322" t="s">
        <v>489</v>
      </c>
      <c r="J24" s="61"/>
      <c r="K24" s="61"/>
      <c r="L24" s="321" t="s">
        <v>489</v>
      </c>
      <c r="M24" s="321" t="s">
        <v>489</v>
      </c>
      <c r="N24" s="321" t="s">
        <v>489</v>
      </c>
    </row>
    <row r="25" spans="1:14" s="15" customFormat="1" ht="8.25">
      <c r="A25" s="379" t="s">
        <v>21</v>
      </c>
      <c r="B25" s="380"/>
      <c r="C25" s="384" t="s">
        <v>64</v>
      </c>
      <c r="D25" s="385"/>
      <c r="E25" s="385"/>
      <c r="F25" s="385"/>
      <c r="G25" s="386"/>
      <c r="H25" s="59" t="s">
        <v>5</v>
      </c>
      <c r="I25" s="322" t="s">
        <v>489</v>
      </c>
      <c r="J25" s="61"/>
      <c r="K25" s="61"/>
      <c r="L25" s="321" t="s">
        <v>489</v>
      </c>
      <c r="M25" s="321" t="s">
        <v>489</v>
      </c>
      <c r="N25" s="321" t="s">
        <v>489</v>
      </c>
    </row>
    <row r="26" spans="1:14" s="15" customFormat="1" ht="8.25">
      <c r="A26" s="379" t="s">
        <v>22</v>
      </c>
      <c r="B26" s="380"/>
      <c r="C26" s="384" t="s">
        <v>86</v>
      </c>
      <c r="D26" s="385"/>
      <c r="E26" s="385"/>
      <c r="F26" s="385"/>
      <c r="G26" s="386"/>
      <c r="H26" s="59" t="s">
        <v>5</v>
      </c>
      <c r="I26" s="61">
        <f>'[1]ФИНПЛАН'!$L$26</f>
        <v>657.4249196732778</v>
      </c>
      <c r="J26" s="311">
        <f>'[2]Выручка, Сс, НДС'!$G$7/1000000</f>
        <v>495.78415917</v>
      </c>
      <c r="K26" s="61"/>
      <c r="L26" s="321" t="s">
        <v>489</v>
      </c>
      <c r="M26" s="321" t="s">
        <v>489</v>
      </c>
      <c r="N26" s="321" t="s">
        <v>489</v>
      </c>
    </row>
    <row r="27" spans="1:14" s="15" customFormat="1" ht="8.25">
      <c r="A27" s="379" t="s">
        <v>23</v>
      </c>
      <c r="B27" s="380"/>
      <c r="C27" s="384" t="s">
        <v>87</v>
      </c>
      <c r="D27" s="385"/>
      <c r="E27" s="385"/>
      <c r="F27" s="385"/>
      <c r="G27" s="386"/>
      <c r="H27" s="59" t="s">
        <v>5</v>
      </c>
      <c r="I27" s="61" t="s">
        <v>489</v>
      </c>
      <c r="J27" s="61"/>
      <c r="K27" s="61"/>
      <c r="L27" s="321" t="s">
        <v>489</v>
      </c>
      <c r="M27" s="321" t="s">
        <v>489</v>
      </c>
      <c r="N27" s="321" t="s">
        <v>489</v>
      </c>
    </row>
    <row r="28" spans="1:14" s="15" customFormat="1" ht="8.25">
      <c r="A28" s="379" t="s">
        <v>24</v>
      </c>
      <c r="B28" s="380"/>
      <c r="C28" s="384" t="s">
        <v>88</v>
      </c>
      <c r="D28" s="385"/>
      <c r="E28" s="385"/>
      <c r="F28" s="385"/>
      <c r="G28" s="386"/>
      <c r="H28" s="59" t="s">
        <v>5</v>
      </c>
      <c r="I28" s="61" t="s">
        <v>489</v>
      </c>
      <c r="J28" s="311">
        <f>'[2]Выручка, Сс, НДС'!$G$12/1000000</f>
        <v>27.69758447</v>
      </c>
      <c r="K28" s="61"/>
      <c r="L28" s="321" t="s">
        <v>489</v>
      </c>
      <c r="M28" s="321" t="s">
        <v>489</v>
      </c>
      <c r="N28" s="321" t="s">
        <v>489</v>
      </c>
    </row>
    <row r="29" spans="1:14" s="15" customFormat="1" ht="8.25">
      <c r="A29" s="379" t="s">
        <v>25</v>
      </c>
      <c r="B29" s="380"/>
      <c r="C29" s="384" t="s">
        <v>89</v>
      </c>
      <c r="D29" s="385"/>
      <c r="E29" s="385"/>
      <c r="F29" s="385"/>
      <c r="G29" s="386"/>
      <c r="H29" s="59" t="s">
        <v>5</v>
      </c>
      <c r="I29" s="61" t="s">
        <v>489</v>
      </c>
      <c r="J29" s="61"/>
      <c r="K29" s="61"/>
      <c r="L29" s="321" t="s">
        <v>489</v>
      </c>
      <c r="M29" s="321" t="s">
        <v>489</v>
      </c>
      <c r="N29" s="321" t="s">
        <v>489</v>
      </c>
    </row>
    <row r="30" spans="1:14" s="15" customFormat="1" ht="8.25">
      <c r="A30" s="379" t="s">
        <v>26</v>
      </c>
      <c r="B30" s="380"/>
      <c r="C30" s="384" t="s">
        <v>90</v>
      </c>
      <c r="D30" s="385"/>
      <c r="E30" s="385"/>
      <c r="F30" s="385"/>
      <c r="G30" s="386"/>
      <c r="H30" s="59" t="s">
        <v>5</v>
      </c>
      <c r="I30" s="61" t="s">
        <v>489</v>
      </c>
      <c r="J30" s="61"/>
      <c r="K30" s="61"/>
      <c r="L30" s="321" t="s">
        <v>489</v>
      </c>
      <c r="M30" s="321" t="s">
        <v>489</v>
      </c>
      <c r="N30" s="321" t="s">
        <v>489</v>
      </c>
    </row>
    <row r="31" spans="1:14" s="15" customFormat="1" ht="8.25">
      <c r="A31" s="379" t="s">
        <v>27</v>
      </c>
      <c r="B31" s="380"/>
      <c r="C31" s="384" t="s">
        <v>91</v>
      </c>
      <c r="D31" s="385"/>
      <c r="E31" s="385"/>
      <c r="F31" s="385"/>
      <c r="G31" s="386"/>
      <c r="H31" s="59" t="s">
        <v>5</v>
      </c>
      <c r="I31" s="61" t="s">
        <v>489</v>
      </c>
      <c r="J31" s="61"/>
      <c r="K31" s="61"/>
      <c r="L31" s="321" t="s">
        <v>489</v>
      </c>
      <c r="M31" s="321" t="s">
        <v>489</v>
      </c>
      <c r="N31" s="321" t="s">
        <v>489</v>
      </c>
    </row>
    <row r="32" spans="1:14" s="15" customFormat="1" ht="8.25">
      <c r="A32" s="379" t="s">
        <v>28</v>
      </c>
      <c r="B32" s="380"/>
      <c r="C32" s="381" t="s">
        <v>92</v>
      </c>
      <c r="D32" s="382"/>
      <c r="E32" s="382"/>
      <c r="F32" s="382"/>
      <c r="G32" s="383"/>
      <c r="H32" s="59" t="s">
        <v>5</v>
      </c>
      <c r="I32" s="61" t="s">
        <v>489</v>
      </c>
      <c r="J32" s="61"/>
      <c r="K32" s="61"/>
      <c r="L32" s="321" t="s">
        <v>489</v>
      </c>
      <c r="M32" s="321" t="s">
        <v>489</v>
      </c>
      <c r="N32" s="321" t="s">
        <v>489</v>
      </c>
    </row>
    <row r="33" spans="1:14" s="15" customFormat="1" ht="8.25">
      <c r="A33" s="379" t="s">
        <v>29</v>
      </c>
      <c r="B33" s="380"/>
      <c r="C33" s="381" t="s">
        <v>93</v>
      </c>
      <c r="D33" s="382"/>
      <c r="E33" s="382"/>
      <c r="F33" s="382"/>
      <c r="G33" s="383"/>
      <c r="H33" s="59" t="s">
        <v>5</v>
      </c>
      <c r="I33" s="61" t="s">
        <v>489</v>
      </c>
      <c r="J33" s="61"/>
      <c r="K33" s="61"/>
      <c r="L33" s="321" t="s">
        <v>489</v>
      </c>
      <c r="M33" s="321" t="s">
        <v>489</v>
      </c>
      <c r="N33" s="321" t="s">
        <v>489</v>
      </c>
    </row>
    <row r="34" spans="1:14" s="15" customFormat="1" ht="9" thickBot="1">
      <c r="A34" s="379" t="s">
        <v>30</v>
      </c>
      <c r="B34" s="380"/>
      <c r="C34" s="384" t="s">
        <v>94</v>
      </c>
      <c r="D34" s="385"/>
      <c r="E34" s="385"/>
      <c r="F34" s="385"/>
      <c r="G34" s="386"/>
      <c r="H34" s="59" t="s">
        <v>5</v>
      </c>
      <c r="I34" s="61" t="s">
        <v>489</v>
      </c>
      <c r="J34" s="61"/>
      <c r="K34" s="75"/>
      <c r="L34" s="323" t="s">
        <v>489</v>
      </c>
      <c r="M34" s="323" t="s">
        <v>489</v>
      </c>
      <c r="N34" s="323" t="s">
        <v>489</v>
      </c>
    </row>
    <row r="35" spans="1:16" s="302" customFormat="1" ht="15.75" customHeight="1" thickBot="1">
      <c r="A35" s="488" t="s">
        <v>32</v>
      </c>
      <c r="B35" s="489"/>
      <c r="C35" s="490" t="s">
        <v>95</v>
      </c>
      <c r="D35" s="491"/>
      <c r="E35" s="491"/>
      <c r="F35" s="491"/>
      <c r="G35" s="492"/>
      <c r="H35" s="303" t="s">
        <v>5</v>
      </c>
      <c r="I35" s="327">
        <f>I50+I59+I65+I66+I67+I70+I74</f>
        <v>562.602678934124</v>
      </c>
      <c r="J35" s="304">
        <f>IF(SUM(J41,J42,J43,J45,J49)=0,"-",SUM(J41,J42,J43,J45,J49))</f>
        <v>497.28577827</v>
      </c>
      <c r="K35" s="304"/>
      <c r="L35" s="325" t="s">
        <v>489</v>
      </c>
      <c r="M35" s="325" t="s">
        <v>489</v>
      </c>
      <c r="N35" s="326" t="s">
        <v>489</v>
      </c>
      <c r="P35" s="305"/>
    </row>
    <row r="36" spans="1:16" s="15" customFormat="1" ht="8.25">
      <c r="A36" s="379" t="s">
        <v>34</v>
      </c>
      <c r="B36" s="380"/>
      <c r="C36" s="384" t="s">
        <v>52</v>
      </c>
      <c r="D36" s="385"/>
      <c r="E36" s="385"/>
      <c r="F36" s="385"/>
      <c r="G36" s="386"/>
      <c r="H36" s="59" t="s">
        <v>5</v>
      </c>
      <c r="I36" s="321" t="s">
        <v>489</v>
      </c>
      <c r="J36" s="61"/>
      <c r="K36" s="95"/>
      <c r="L36" s="321" t="s">
        <v>489</v>
      </c>
      <c r="M36" s="321" t="s">
        <v>489</v>
      </c>
      <c r="N36" s="321" t="s">
        <v>489</v>
      </c>
      <c r="P36" s="63"/>
    </row>
    <row r="37" spans="1:14" s="15" customFormat="1" ht="8.25">
      <c r="A37" s="379" t="s">
        <v>33</v>
      </c>
      <c r="B37" s="380"/>
      <c r="C37" s="381" t="s">
        <v>53</v>
      </c>
      <c r="D37" s="382"/>
      <c r="E37" s="382"/>
      <c r="F37" s="382"/>
      <c r="G37" s="383"/>
      <c r="H37" s="59" t="s">
        <v>5</v>
      </c>
      <c r="I37" s="321" t="s">
        <v>489</v>
      </c>
      <c r="J37" s="61"/>
      <c r="K37" s="61"/>
      <c r="L37" s="321" t="s">
        <v>489</v>
      </c>
      <c r="M37" s="321" t="s">
        <v>489</v>
      </c>
      <c r="N37" s="321" t="s">
        <v>489</v>
      </c>
    </row>
    <row r="38" spans="1:14" s="15" customFormat="1" ht="8.25">
      <c r="A38" s="379" t="s">
        <v>35</v>
      </c>
      <c r="B38" s="380"/>
      <c r="C38" s="381" t="s">
        <v>62</v>
      </c>
      <c r="D38" s="382"/>
      <c r="E38" s="382"/>
      <c r="F38" s="382"/>
      <c r="G38" s="383"/>
      <c r="H38" s="59" t="s">
        <v>5</v>
      </c>
      <c r="I38" s="321" t="s">
        <v>489</v>
      </c>
      <c r="J38" s="61"/>
      <c r="K38" s="61"/>
      <c r="L38" s="321" t="s">
        <v>489</v>
      </c>
      <c r="M38" s="321" t="s">
        <v>489</v>
      </c>
      <c r="N38" s="321" t="s">
        <v>489</v>
      </c>
    </row>
    <row r="39" spans="1:14" s="15" customFormat="1" ht="8.25">
      <c r="A39" s="379" t="s">
        <v>36</v>
      </c>
      <c r="B39" s="380"/>
      <c r="C39" s="381" t="s">
        <v>63</v>
      </c>
      <c r="D39" s="382"/>
      <c r="E39" s="382"/>
      <c r="F39" s="382"/>
      <c r="G39" s="383"/>
      <c r="H39" s="59" t="s">
        <v>5</v>
      </c>
      <c r="I39" s="321" t="s">
        <v>489</v>
      </c>
      <c r="J39" s="61"/>
      <c r="K39" s="61"/>
      <c r="L39" s="321" t="s">
        <v>489</v>
      </c>
      <c r="M39" s="321" t="s">
        <v>489</v>
      </c>
      <c r="N39" s="321" t="s">
        <v>489</v>
      </c>
    </row>
    <row r="40" spans="1:14" s="15" customFormat="1" ht="8.25">
      <c r="A40" s="379" t="s">
        <v>37</v>
      </c>
      <c r="B40" s="380"/>
      <c r="C40" s="384" t="s">
        <v>64</v>
      </c>
      <c r="D40" s="385"/>
      <c r="E40" s="385"/>
      <c r="F40" s="385"/>
      <c r="G40" s="386"/>
      <c r="H40" s="59" t="s">
        <v>5</v>
      </c>
      <c r="I40" s="321" t="s">
        <v>489</v>
      </c>
      <c r="J40" s="61"/>
      <c r="K40" s="61"/>
      <c r="L40" s="321" t="s">
        <v>489</v>
      </c>
      <c r="M40" s="321" t="s">
        <v>489</v>
      </c>
      <c r="N40" s="321" t="s">
        <v>489</v>
      </c>
    </row>
    <row r="41" spans="1:14" s="15" customFormat="1" ht="8.25">
      <c r="A41" s="379" t="s">
        <v>38</v>
      </c>
      <c r="B41" s="380"/>
      <c r="C41" s="384" t="s">
        <v>86</v>
      </c>
      <c r="D41" s="385"/>
      <c r="E41" s="385"/>
      <c r="F41" s="385"/>
      <c r="G41" s="386"/>
      <c r="H41" s="59" t="s">
        <v>5</v>
      </c>
      <c r="I41" s="61">
        <f>'[1]ФИНПЛАН'!$L$41</f>
        <v>562.6024602135446</v>
      </c>
      <c r="J41" s="311">
        <f>'[2]Выручка, Сс, НДС'!$H$7/1000000</f>
        <v>487.85155713</v>
      </c>
      <c r="K41" s="61"/>
      <c r="L41" s="321" t="s">
        <v>489</v>
      </c>
      <c r="M41" s="321" t="s">
        <v>489</v>
      </c>
      <c r="N41" s="321" t="s">
        <v>489</v>
      </c>
    </row>
    <row r="42" spans="1:14" s="15" customFormat="1" ht="8.25">
      <c r="A42" s="379" t="s">
        <v>39</v>
      </c>
      <c r="B42" s="380"/>
      <c r="C42" s="384" t="s">
        <v>87</v>
      </c>
      <c r="D42" s="385"/>
      <c r="E42" s="385"/>
      <c r="F42" s="385"/>
      <c r="G42" s="386"/>
      <c r="H42" s="59" t="s">
        <v>5</v>
      </c>
      <c r="I42" s="321" t="s">
        <v>489</v>
      </c>
      <c r="J42" s="61"/>
      <c r="K42" s="61"/>
      <c r="L42" s="321" t="s">
        <v>489</v>
      </c>
      <c r="M42" s="321" t="s">
        <v>489</v>
      </c>
      <c r="N42" s="321" t="s">
        <v>489</v>
      </c>
    </row>
    <row r="43" spans="1:14" s="15" customFormat="1" ht="8.25">
      <c r="A43" s="379" t="s">
        <v>40</v>
      </c>
      <c r="B43" s="380"/>
      <c r="C43" s="384" t="s">
        <v>88</v>
      </c>
      <c r="D43" s="385"/>
      <c r="E43" s="385"/>
      <c r="F43" s="385"/>
      <c r="G43" s="386"/>
      <c r="H43" s="59" t="s">
        <v>5</v>
      </c>
      <c r="I43" s="61">
        <v>0</v>
      </c>
      <c r="J43" s="311">
        <f>'[2]Выручка, Сс, НДС'!$H$12/1000000</f>
        <v>9.43422114</v>
      </c>
      <c r="K43" s="61"/>
      <c r="L43" s="321" t="s">
        <v>489</v>
      </c>
      <c r="M43" s="321" t="s">
        <v>489</v>
      </c>
      <c r="N43" s="321" t="s">
        <v>489</v>
      </c>
    </row>
    <row r="44" spans="1:14" s="15" customFormat="1" ht="8.25">
      <c r="A44" s="379" t="s">
        <v>41</v>
      </c>
      <c r="B44" s="380"/>
      <c r="C44" s="384" t="s">
        <v>89</v>
      </c>
      <c r="D44" s="385"/>
      <c r="E44" s="385"/>
      <c r="F44" s="385"/>
      <c r="G44" s="386"/>
      <c r="H44" s="59" t="s">
        <v>5</v>
      </c>
      <c r="I44" s="321" t="s">
        <v>489</v>
      </c>
      <c r="J44" s="61"/>
      <c r="K44" s="61"/>
      <c r="L44" s="321" t="s">
        <v>489</v>
      </c>
      <c r="M44" s="321" t="s">
        <v>489</v>
      </c>
      <c r="N44" s="321" t="s">
        <v>489</v>
      </c>
    </row>
    <row r="45" spans="1:14" s="15" customFormat="1" ht="8.25">
      <c r="A45" s="379" t="s">
        <v>42</v>
      </c>
      <c r="B45" s="380"/>
      <c r="C45" s="384" t="s">
        <v>90</v>
      </c>
      <c r="D45" s="385"/>
      <c r="E45" s="385"/>
      <c r="F45" s="385"/>
      <c r="G45" s="386"/>
      <c r="H45" s="59" t="s">
        <v>5</v>
      </c>
      <c r="I45" s="321" t="s">
        <v>489</v>
      </c>
      <c r="J45" s="61"/>
      <c r="K45" s="61"/>
      <c r="L45" s="321" t="s">
        <v>489</v>
      </c>
      <c r="M45" s="321" t="s">
        <v>489</v>
      </c>
      <c r="N45" s="321" t="s">
        <v>489</v>
      </c>
    </row>
    <row r="46" spans="1:14" s="15" customFormat="1" ht="8.25">
      <c r="A46" s="379" t="s">
        <v>43</v>
      </c>
      <c r="B46" s="380"/>
      <c r="C46" s="384" t="s">
        <v>91</v>
      </c>
      <c r="D46" s="385"/>
      <c r="E46" s="385"/>
      <c r="F46" s="385"/>
      <c r="G46" s="386"/>
      <c r="H46" s="59" t="s">
        <v>5</v>
      </c>
      <c r="I46" s="321" t="s">
        <v>489</v>
      </c>
      <c r="J46" s="61"/>
      <c r="K46" s="61"/>
      <c r="L46" s="321" t="s">
        <v>489</v>
      </c>
      <c r="M46" s="321" t="s">
        <v>489</v>
      </c>
      <c r="N46" s="321" t="s">
        <v>489</v>
      </c>
    </row>
    <row r="47" spans="1:14" s="15" customFormat="1" ht="8.25">
      <c r="A47" s="379" t="s">
        <v>44</v>
      </c>
      <c r="B47" s="380"/>
      <c r="C47" s="381" t="s">
        <v>92</v>
      </c>
      <c r="D47" s="382"/>
      <c r="E47" s="382"/>
      <c r="F47" s="382"/>
      <c r="G47" s="383"/>
      <c r="H47" s="59" t="s">
        <v>5</v>
      </c>
      <c r="I47" s="321" t="s">
        <v>489</v>
      </c>
      <c r="J47" s="61"/>
      <c r="K47" s="61"/>
      <c r="L47" s="321" t="s">
        <v>489</v>
      </c>
      <c r="M47" s="321" t="s">
        <v>489</v>
      </c>
      <c r="N47" s="321" t="s">
        <v>489</v>
      </c>
    </row>
    <row r="48" spans="1:14" s="15" customFormat="1" ht="8.25">
      <c r="A48" s="379" t="s">
        <v>45</v>
      </c>
      <c r="B48" s="380"/>
      <c r="C48" s="381" t="s">
        <v>93</v>
      </c>
      <c r="D48" s="382"/>
      <c r="E48" s="382"/>
      <c r="F48" s="382"/>
      <c r="G48" s="383"/>
      <c r="H48" s="59" t="s">
        <v>5</v>
      </c>
      <c r="I48" s="321" t="s">
        <v>489</v>
      </c>
      <c r="J48" s="61"/>
      <c r="K48" s="61"/>
      <c r="L48" s="321" t="s">
        <v>489</v>
      </c>
      <c r="M48" s="321" t="s">
        <v>489</v>
      </c>
      <c r="N48" s="321" t="s">
        <v>489</v>
      </c>
    </row>
    <row r="49" spans="1:14" s="15" customFormat="1" ht="8.25">
      <c r="A49" s="379" t="s">
        <v>46</v>
      </c>
      <c r="B49" s="380"/>
      <c r="C49" s="384" t="s">
        <v>94</v>
      </c>
      <c r="D49" s="385"/>
      <c r="E49" s="385"/>
      <c r="F49" s="385"/>
      <c r="G49" s="386"/>
      <c r="H49" s="59" t="s">
        <v>5</v>
      </c>
      <c r="I49" s="321" t="s">
        <v>489</v>
      </c>
      <c r="J49" s="61"/>
      <c r="K49" s="61"/>
      <c r="L49" s="321" t="s">
        <v>489</v>
      </c>
      <c r="M49" s="321" t="s">
        <v>489</v>
      </c>
      <c r="N49" s="321" t="s">
        <v>489</v>
      </c>
    </row>
    <row r="50" spans="1:16" s="21" customFormat="1" ht="9.75">
      <c r="A50" s="472" t="s">
        <v>47</v>
      </c>
      <c r="B50" s="473"/>
      <c r="C50" s="458" t="s">
        <v>96</v>
      </c>
      <c r="D50" s="459"/>
      <c r="E50" s="459"/>
      <c r="F50" s="459"/>
      <c r="G50" s="460"/>
      <c r="H50" s="68" t="s">
        <v>5</v>
      </c>
      <c r="I50" s="71">
        <f>I54+I56+I58</f>
        <v>181.09393728313566</v>
      </c>
      <c r="J50" s="71">
        <f>J54+J57</f>
        <v>181.11889644</v>
      </c>
      <c r="K50" s="71"/>
      <c r="L50" s="288"/>
      <c r="M50" s="288"/>
      <c r="N50" s="71"/>
      <c r="P50" s="72"/>
    </row>
    <row r="51" spans="1:14" s="15" customFormat="1" ht="8.25">
      <c r="A51" s="379" t="s">
        <v>33</v>
      </c>
      <c r="B51" s="380"/>
      <c r="C51" s="381" t="s">
        <v>97</v>
      </c>
      <c r="D51" s="382"/>
      <c r="E51" s="382"/>
      <c r="F51" s="382"/>
      <c r="G51" s="383"/>
      <c r="H51" s="59" t="s">
        <v>5</v>
      </c>
      <c r="I51" s="321" t="s">
        <v>489</v>
      </c>
      <c r="J51" s="61"/>
      <c r="K51" s="61"/>
      <c r="L51" s="321" t="s">
        <v>489</v>
      </c>
      <c r="M51" s="321" t="s">
        <v>489</v>
      </c>
      <c r="N51" s="321" t="s">
        <v>489</v>
      </c>
    </row>
    <row r="52" spans="1:14" s="15" customFormat="1" ht="8.25">
      <c r="A52" s="379" t="s">
        <v>35</v>
      </c>
      <c r="B52" s="380"/>
      <c r="C52" s="381" t="s">
        <v>98</v>
      </c>
      <c r="D52" s="382"/>
      <c r="E52" s="382"/>
      <c r="F52" s="382"/>
      <c r="G52" s="383"/>
      <c r="H52" s="59" t="s">
        <v>5</v>
      </c>
      <c r="I52" s="321" t="s">
        <v>489</v>
      </c>
      <c r="J52" s="61"/>
      <c r="K52" s="61"/>
      <c r="L52" s="321" t="s">
        <v>489</v>
      </c>
      <c r="M52" s="321" t="s">
        <v>489</v>
      </c>
      <c r="N52" s="321" t="s">
        <v>489</v>
      </c>
    </row>
    <row r="53" spans="1:14" s="15" customFormat="1" ht="8.25">
      <c r="A53" s="379" t="s">
        <v>48</v>
      </c>
      <c r="B53" s="380"/>
      <c r="C53" s="387" t="s">
        <v>99</v>
      </c>
      <c r="D53" s="388"/>
      <c r="E53" s="388"/>
      <c r="F53" s="388"/>
      <c r="G53" s="389"/>
      <c r="H53" s="59" t="s">
        <v>5</v>
      </c>
      <c r="I53" s="321" t="s">
        <v>489</v>
      </c>
      <c r="J53" s="61"/>
      <c r="K53" s="61"/>
      <c r="L53" s="321" t="s">
        <v>489</v>
      </c>
      <c r="M53" s="321" t="s">
        <v>489</v>
      </c>
      <c r="N53" s="321" t="s">
        <v>489</v>
      </c>
    </row>
    <row r="54" spans="1:14" s="15" customFormat="1" ht="8.25">
      <c r="A54" s="379" t="s">
        <v>50</v>
      </c>
      <c r="B54" s="380"/>
      <c r="C54" s="461" t="s">
        <v>100</v>
      </c>
      <c r="D54" s="462"/>
      <c r="E54" s="462"/>
      <c r="F54" s="462"/>
      <c r="G54" s="463"/>
      <c r="H54" s="59" t="s">
        <v>5</v>
      </c>
      <c r="I54" s="61">
        <f>'[1]ФИНПЛАН'!$L$54</f>
        <v>177.205518</v>
      </c>
      <c r="J54" s="311">
        <f>'[2]СВОД'!$D$40/1000000</f>
        <v>179.25602034</v>
      </c>
      <c r="K54" s="61"/>
      <c r="L54" s="321" t="s">
        <v>489</v>
      </c>
      <c r="M54" s="321" t="s">
        <v>489</v>
      </c>
      <c r="N54" s="321" t="s">
        <v>489</v>
      </c>
    </row>
    <row r="55" spans="1:14" s="15" customFormat="1" ht="8.25">
      <c r="A55" s="379" t="s">
        <v>65</v>
      </c>
      <c r="B55" s="380"/>
      <c r="C55" s="423" t="s">
        <v>101</v>
      </c>
      <c r="D55" s="424"/>
      <c r="E55" s="424"/>
      <c r="F55" s="424"/>
      <c r="G55" s="425"/>
      <c r="H55" s="59" t="s">
        <v>5</v>
      </c>
      <c r="I55" s="321" t="s">
        <v>489</v>
      </c>
      <c r="J55" s="61"/>
      <c r="K55" s="61"/>
      <c r="L55" s="321" t="s">
        <v>489</v>
      </c>
      <c r="M55" s="321" t="s">
        <v>489</v>
      </c>
      <c r="N55" s="321" t="s">
        <v>489</v>
      </c>
    </row>
    <row r="56" spans="1:14" s="15" customFormat="1" ht="8.25">
      <c r="A56" s="379" t="s">
        <v>49</v>
      </c>
      <c r="B56" s="380"/>
      <c r="C56" s="387" t="s">
        <v>102</v>
      </c>
      <c r="D56" s="388"/>
      <c r="E56" s="388"/>
      <c r="F56" s="388"/>
      <c r="G56" s="389"/>
      <c r="H56" s="59" t="s">
        <v>5</v>
      </c>
      <c r="I56" s="61">
        <f>'[1]ФИНПЛАН'!$L$56</f>
        <v>1.5972424669344</v>
      </c>
      <c r="J56" s="61"/>
      <c r="K56" s="61"/>
      <c r="L56" s="321" t="s">
        <v>489</v>
      </c>
      <c r="M56" s="321" t="s">
        <v>489</v>
      </c>
      <c r="N56" s="321" t="s">
        <v>489</v>
      </c>
    </row>
    <row r="57" spans="1:14" s="15" customFormat="1" ht="8.25">
      <c r="A57" s="379" t="s">
        <v>36</v>
      </c>
      <c r="B57" s="380"/>
      <c r="C57" s="381" t="s">
        <v>103</v>
      </c>
      <c r="D57" s="382"/>
      <c r="E57" s="382"/>
      <c r="F57" s="382"/>
      <c r="G57" s="383"/>
      <c r="H57" s="59" t="s">
        <v>5</v>
      </c>
      <c r="I57" s="321" t="s">
        <v>489</v>
      </c>
      <c r="J57" s="311">
        <f>'[2]СВОД'!$D$23/1000000</f>
        <v>1.8628761000000003</v>
      </c>
      <c r="K57" s="61"/>
      <c r="L57" s="321" t="s">
        <v>489</v>
      </c>
      <c r="M57" s="321" t="s">
        <v>489</v>
      </c>
      <c r="N57" s="321" t="s">
        <v>489</v>
      </c>
    </row>
    <row r="58" spans="1:14" s="15" customFormat="1" ht="8.25">
      <c r="A58" s="379" t="s">
        <v>66</v>
      </c>
      <c r="B58" s="380"/>
      <c r="C58" s="381" t="s">
        <v>104</v>
      </c>
      <c r="D58" s="382"/>
      <c r="E58" s="382"/>
      <c r="F58" s="382"/>
      <c r="G58" s="383"/>
      <c r="H58" s="59" t="s">
        <v>5</v>
      </c>
      <c r="I58" s="61">
        <f>'[1]ФИНПЛАН'!$L$58</f>
        <v>2.2911768162012462</v>
      </c>
      <c r="J58" s="61"/>
      <c r="K58" s="61"/>
      <c r="L58" s="321" t="s">
        <v>489</v>
      </c>
      <c r="M58" s="321" t="s">
        <v>489</v>
      </c>
      <c r="N58" s="321" t="s">
        <v>489</v>
      </c>
    </row>
    <row r="59" spans="1:14" s="21" customFormat="1" ht="9.75">
      <c r="A59" s="472" t="s">
        <v>67</v>
      </c>
      <c r="B59" s="473"/>
      <c r="C59" s="458" t="s">
        <v>105</v>
      </c>
      <c r="D59" s="459"/>
      <c r="E59" s="459"/>
      <c r="F59" s="459"/>
      <c r="G59" s="460"/>
      <c r="H59" s="68" t="s">
        <v>5</v>
      </c>
      <c r="I59" s="71">
        <v>37.25</v>
      </c>
      <c r="J59" s="71">
        <f>J61+J64</f>
        <v>1.021817</v>
      </c>
      <c r="K59" s="71"/>
      <c r="L59" s="321" t="s">
        <v>489</v>
      </c>
      <c r="M59" s="321" t="s">
        <v>489</v>
      </c>
      <c r="N59" s="321" t="s">
        <v>489</v>
      </c>
    </row>
    <row r="60" spans="1:14" s="15" customFormat="1" ht="8.25">
      <c r="A60" s="379" t="s">
        <v>68</v>
      </c>
      <c r="B60" s="380"/>
      <c r="C60" s="381" t="s">
        <v>106</v>
      </c>
      <c r="D60" s="382"/>
      <c r="E60" s="382"/>
      <c r="F60" s="382"/>
      <c r="G60" s="383"/>
      <c r="H60" s="59" t="s">
        <v>5</v>
      </c>
      <c r="I60" s="321" t="s">
        <v>489</v>
      </c>
      <c r="J60" s="61"/>
      <c r="K60" s="61"/>
      <c r="L60" s="321" t="s">
        <v>489</v>
      </c>
      <c r="M60" s="321" t="s">
        <v>489</v>
      </c>
      <c r="N60" s="321" t="s">
        <v>489</v>
      </c>
    </row>
    <row r="61" spans="1:14" s="15" customFormat="1" ht="8.25">
      <c r="A61" s="379" t="s">
        <v>69</v>
      </c>
      <c r="B61" s="380"/>
      <c r="C61" s="381" t="s">
        <v>107</v>
      </c>
      <c r="D61" s="382"/>
      <c r="E61" s="382"/>
      <c r="F61" s="382"/>
      <c r="G61" s="383"/>
      <c r="H61" s="59" t="s">
        <v>5</v>
      </c>
      <c r="I61" s="321" t="s">
        <v>489</v>
      </c>
      <c r="J61" s="61"/>
      <c r="K61" s="61"/>
      <c r="L61" s="321" t="s">
        <v>489</v>
      </c>
      <c r="M61" s="321" t="s">
        <v>489</v>
      </c>
      <c r="N61" s="321" t="s">
        <v>489</v>
      </c>
    </row>
    <row r="62" spans="1:14" s="15" customFormat="1" ht="8.25">
      <c r="A62" s="379" t="s">
        <v>70</v>
      </c>
      <c r="B62" s="380"/>
      <c r="C62" s="381" t="s">
        <v>108</v>
      </c>
      <c r="D62" s="382"/>
      <c r="E62" s="382"/>
      <c r="F62" s="382"/>
      <c r="G62" s="383"/>
      <c r="H62" s="59" t="s">
        <v>5</v>
      </c>
      <c r="I62" s="321" t="s">
        <v>489</v>
      </c>
      <c r="J62" s="61"/>
      <c r="K62" s="61"/>
      <c r="L62" s="321" t="s">
        <v>489</v>
      </c>
      <c r="M62" s="321" t="s">
        <v>489</v>
      </c>
      <c r="N62" s="321" t="s">
        <v>489</v>
      </c>
    </row>
    <row r="63" spans="1:14" s="15" customFormat="1" ht="8.25">
      <c r="A63" s="379" t="s">
        <v>71</v>
      </c>
      <c r="B63" s="380"/>
      <c r="C63" s="381" t="s">
        <v>109</v>
      </c>
      <c r="D63" s="382"/>
      <c r="E63" s="382"/>
      <c r="F63" s="382"/>
      <c r="G63" s="383"/>
      <c r="H63" s="59" t="s">
        <v>5</v>
      </c>
      <c r="I63" s="321" t="s">
        <v>489</v>
      </c>
      <c r="J63" s="61"/>
      <c r="K63" s="61"/>
      <c r="L63" s="321" t="s">
        <v>489</v>
      </c>
      <c r="M63" s="321" t="s">
        <v>489</v>
      </c>
      <c r="N63" s="321" t="s">
        <v>489</v>
      </c>
    </row>
    <row r="64" spans="1:14" s="15" customFormat="1" ht="8.25">
      <c r="A64" s="379" t="s">
        <v>72</v>
      </c>
      <c r="B64" s="380"/>
      <c r="C64" s="381" t="s">
        <v>110</v>
      </c>
      <c r="D64" s="382"/>
      <c r="E64" s="382"/>
      <c r="F64" s="382"/>
      <c r="G64" s="383"/>
      <c r="H64" s="59" t="s">
        <v>5</v>
      </c>
      <c r="I64" s="61">
        <f>'[1]ФИНПЛАН'!$L$64</f>
        <v>37.2495561320617</v>
      </c>
      <c r="J64" s="311">
        <f>'[2]СВОД'!$D$57/1000000-J63</f>
        <v>1.021817</v>
      </c>
      <c r="K64" s="61"/>
      <c r="L64" s="321" t="s">
        <v>489</v>
      </c>
      <c r="M64" s="321" t="s">
        <v>489</v>
      </c>
      <c r="N64" s="321" t="s">
        <v>489</v>
      </c>
    </row>
    <row r="65" spans="1:14" s="21" customFormat="1" ht="9.75">
      <c r="A65" s="472" t="s">
        <v>73</v>
      </c>
      <c r="B65" s="473"/>
      <c r="C65" s="458" t="s">
        <v>111</v>
      </c>
      <c r="D65" s="459"/>
      <c r="E65" s="459"/>
      <c r="F65" s="459"/>
      <c r="G65" s="460"/>
      <c r="H65" s="68" t="s">
        <v>5</v>
      </c>
      <c r="I65" s="71">
        <f>'[1]ФИНПЛАН'!$L$65</f>
        <v>159.8469019417879</v>
      </c>
      <c r="J65" s="312">
        <f>'[2]СВОД'!$D$6/1000000</f>
        <v>145.04790014999998</v>
      </c>
      <c r="K65" s="71"/>
      <c r="L65" s="321" t="s">
        <v>489</v>
      </c>
      <c r="M65" s="321" t="s">
        <v>489</v>
      </c>
      <c r="N65" s="321" t="s">
        <v>489</v>
      </c>
    </row>
    <row r="66" spans="1:14" s="21" customFormat="1" ht="9.75">
      <c r="A66" s="472" t="s">
        <v>74</v>
      </c>
      <c r="B66" s="473"/>
      <c r="C66" s="458" t="s">
        <v>112</v>
      </c>
      <c r="D66" s="459"/>
      <c r="E66" s="459"/>
      <c r="F66" s="459"/>
      <c r="G66" s="460"/>
      <c r="H66" s="68" t="s">
        <v>5</v>
      </c>
      <c r="I66" s="71">
        <f>'[1]ФИНПЛАН'!$L$66</f>
        <v>83.94441</v>
      </c>
      <c r="J66" s="312">
        <f>'[2]СВОД'!$D$15/1000000</f>
        <v>94.06325389</v>
      </c>
      <c r="K66" s="71"/>
      <c r="L66" s="321" t="s">
        <v>489</v>
      </c>
      <c r="M66" s="321" t="s">
        <v>489</v>
      </c>
      <c r="N66" s="321" t="s">
        <v>489</v>
      </c>
    </row>
    <row r="67" spans="1:14" s="21" customFormat="1" ht="9.75">
      <c r="A67" s="472" t="s">
        <v>75</v>
      </c>
      <c r="B67" s="473"/>
      <c r="C67" s="458" t="s">
        <v>113</v>
      </c>
      <c r="D67" s="459"/>
      <c r="E67" s="459"/>
      <c r="F67" s="459"/>
      <c r="G67" s="460"/>
      <c r="H67" s="68" t="s">
        <v>5</v>
      </c>
      <c r="I67" s="71">
        <f>I68+I69</f>
        <v>7.8874297092004</v>
      </c>
      <c r="J67" s="312">
        <f>'[2]СВОД'!$D$130/1000000</f>
        <v>2.5548579899999995</v>
      </c>
      <c r="K67" s="71"/>
      <c r="L67" s="321" t="s">
        <v>489</v>
      </c>
      <c r="M67" s="321" t="s">
        <v>489</v>
      </c>
      <c r="N67" s="321" t="s">
        <v>489</v>
      </c>
    </row>
    <row r="68" spans="1:14" s="15" customFormat="1" ht="8.25">
      <c r="A68" s="379" t="s">
        <v>76</v>
      </c>
      <c r="B68" s="380"/>
      <c r="C68" s="381" t="s">
        <v>114</v>
      </c>
      <c r="D68" s="382"/>
      <c r="E68" s="382"/>
      <c r="F68" s="382"/>
      <c r="G68" s="383"/>
      <c r="H68" s="59" t="s">
        <v>5</v>
      </c>
      <c r="I68" s="61">
        <f>'[1]ФИНПЛАН'!$L$68</f>
        <v>7.844252295310199</v>
      </c>
      <c r="J68" s="311">
        <f>'[2]СВОД'!$D$136/1000000</f>
        <v>2.3595086099999993</v>
      </c>
      <c r="K68" s="61"/>
      <c r="L68" s="321" t="s">
        <v>489</v>
      </c>
      <c r="M68" s="321" t="s">
        <v>489</v>
      </c>
      <c r="N68" s="321" t="s">
        <v>489</v>
      </c>
    </row>
    <row r="69" spans="1:14" s="15" customFormat="1" ht="8.25">
      <c r="A69" s="379" t="s">
        <v>77</v>
      </c>
      <c r="B69" s="380"/>
      <c r="C69" s="381" t="s">
        <v>115</v>
      </c>
      <c r="D69" s="382"/>
      <c r="E69" s="382"/>
      <c r="F69" s="382"/>
      <c r="G69" s="383"/>
      <c r="H69" s="59" t="s">
        <v>5</v>
      </c>
      <c r="I69" s="61">
        <f>'[1]ФИНПЛАН'!$L$69</f>
        <v>0.043177413890199995</v>
      </c>
      <c r="J69" s="61">
        <f>J67-J68</f>
        <v>0.19534938000000013</v>
      </c>
      <c r="K69" s="61"/>
      <c r="L69" s="321" t="s">
        <v>489</v>
      </c>
      <c r="M69" s="321" t="s">
        <v>489</v>
      </c>
      <c r="N69" s="321" t="s">
        <v>489</v>
      </c>
    </row>
    <row r="70" spans="1:14" s="21" customFormat="1" ht="9.75">
      <c r="A70" s="472" t="s">
        <v>78</v>
      </c>
      <c r="B70" s="473"/>
      <c r="C70" s="458" t="s">
        <v>116</v>
      </c>
      <c r="D70" s="459"/>
      <c r="E70" s="459"/>
      <c r="F70" s="459"/>
      <c r="G70" s="460"/>
      <c r="H70" s="68" t="s">
        <v>5</v>
      </c>
      <c r="I70" s="71">
        <v>35.26</v>
      </c>
      <c r="J70" s="71">
        <f>J35-J50-J59-J65-J66-J67-J75</f>
        <v>57.329999099999995</v>
      </c>
      <c r="K70" s="71"/>
      <c r="L70" s="321" t="s">
        <v>489</v>
      </c>
      <c r="M70" s="321" t="s">
        <v>489</v>
      </c>
      <c r="N70" s="321" t="s">
        <v>489</v>
      </c>
    </row>
    <row r="71" spans="1:14" s="15" customFormat="1" ht="8.25">
      <c r="A71" s="379" t="s">
        <v>79</v>
      </c>
      <c r="B71" s="380"/>
      <c r="C71" s="381" t="s">
        <v>117</v>
      </c>
      <c r="D71" s="382"/>
      <c r="E71" s="382"/>
      <c r="F71" s="382"/>
      <c r="G71" s="383"/>
      <c r="H71" s="59" t="s">
        <v>5</v>
      </c>
      <c r="I71" s="61">
        <v>25.03</v>
      </c>
      <c r="J71" s="311">
        <f>'[2]СВОД'!$D$83/1000000-J67-J73</f>
        <v>50.31350415000001</v>
      </c>
      <c r="K71" s="61"/>
      <c r="L71" s="321" t="s">
        <v>489</v>
      </c>
      <c r="M71" s="321" t="s">
        <v>489</v>
      </c>
      <c r="N71" s="321" t="s">
        <v>489</v>
      </c>
    </row>
    <row r="72" spans="1:14" s="15" customFormat="1" ht="8.25">
      <c r="A72" s="379" t="s">
        <v>80</v>
      </c>
      <c r="B72" s="380"/>
      <c r="C72" s="381" t="s">
        <v>118</v>
      </c>
      <c r="D72" s="382"/>
      <c r="E72" s="382"/>
      <c r="F72" s="382"/>
      <c r="G72" s="383"/>
      <c r="H72" s="59" t="s">
        <v>5</v>
      </c>
      <c r="I72" s="61">
        <f>'[1]ФИНПЛАН'!$L$72</f>
        <v>10.22837381</v>
      </c>
      <c r="J72" s="311">
        <f>'[2]СВОД'!$D$141/1000000</f>
        <v>2.8984957199999997</v>
      </c>
      <c r="K72" s="61"/>
      <c r="L72" s="321" t="s">
        <v>489</v>
      </c>
      <c r="M72" s="321" t="s">
        <v>489</v>
      </c>
      <c r="N72" s="321" t="s">
        <v>489</v>
      </c>
    </row>
    <row r="73" spans="1:14" s="15" customFormat="1" ht="9" thickBot="1">
      <c r="A73" s="390" t="s">
        <v>81</v>
      </c>
      <c r="B73" s="391"/>
      <c r="C73" s="392" t="s">
        <v>119</v>
      </c>
      <c r="D73" s="393"/>
      <c r="E73" s="393"/>
      <c r="F73" s="393"/>
      <c r="G73" s="394"/>
      <c r="H73" s="73" t="s">
        <v>5</v>
      </c>
      <c r="I73" s="323" t="s">
        <v>489</v>
      </c>
      <c r="J73" s="311">
        <f>('[2]СВОД'!$D$90+'[2]СВОД'!$D$94+'[2]СВОД'!$D$104)/1000000</f>
        <v>4.11799923</v>
      </c>
      <c r="K73" s="75"/>
      <c r="L73" s="323" t="s">
        <v>489</v>
      </c>
      <c r="M73" s="323" t="s">
        <v>489</v>
      </c>
      <c r="N73" s="323" t="s">
        <v>489</v>
      </c>
    </row>
    <row r="74" spans="1:14" s="21" customFormat="1" ht="9.75">
      <c r="A74" s="468" t="s">
        <v>82</v>
      </c>
      <c r="B74" s="469"/>
      <c r="C74" s="452" t="s">
        <v>120</v>
      </c>
      <c r="D74" s="453"/>
      <c r="E74" s="453"/>
      <c r="F74" s="453"/>
      <c r="G74" s="454"/>
      <c r="H74" s="77" t="s">
        <v>5</v>
      </c>
      <c r="I74" s="78">
        <v>57.32</v>
      </c>
      <c r="J74" s="81">
        <f>J75+J76+J77</f>
        <v>16.1490537</v>
      </c>
      <c r="K74" s="81"/>
      <c r="L74" s="328" t="s">
        <v>489</v>
      </c>
      <c r="M74" s="328" t="s">
        <v>489</v>
      </c>
      <c r="N74" s="329" t="s">
        <v>489</v>
      </c>
    </row>
    <row r="75" spans="1:14" s="15" customFormat="1" ht="8.25">
      <c r="A75" s="379" t="s">
        <v>83</v>
      </c>
      <c r="B75" s="380"/>
      <c r="C75" s="381" t="s">
        <v>121</v>
      </c>
      <c r="D75" s="382"/>
      <c r="E75" s="382"/>
      <c r="F75" s="382"/>
      <c r="G75" s="383"/>
      <c r="H75" s="59" t="s">
        <v>5</v>
      </c>
      <c r="I75" s="60">
        <f>'[1]ФИНПЛАН'!$L$75</f>
        <v>57.31758803918986</v>
      </c>
      <c r="J75" s="311">
        <f>'[2]СВОД'!$D$50/1000000</f>
        <v>16.1490537</v>
      </c>
      <c r="K75" s="61"/>
      <c r="L75" s="321" t="s">
        <v>489</v>
      </c>
      <c r="M75" s="321" t="s">
        <v>489</v>
      </c>
      <c r="N75" s="330" t="s">
        <v>489</v>
      </c>
    </row>
    <row r="76" spans="1:14" s="15" customFormat="1" ht="8.25">
      <c r="A76" s="379" t="s">
        <v>84</v>
      </c>
      <c r="B76" s="380"/>
      <c r="C76" s="381" t="s">
        <v>122</v>
      </c>
      <c r="D76" s="382"/>
      <c r="E76" s="382"/>
      <c r="F76" s="382"/>
      <c r="G76" s="383"/>
      <c r="H76" s="59" t="s">
        <v>5</v>
      </c>
      <c r="I76" s="331" t="s">
        <v>489</v>
      </c>
      <c r="J76" s="61"/>
      <c r="K76" s="61"/>
      <c r="L76" s="321" t="s">
        <v>489</v>
      </c>
      <c r="M76" s="321" t="s">
        <v>489</v>
      </c>
      <c r="N76" s="330" t="s">
        <v>489</v>
      </c>
    </row>
    <row r="77" spans="1:14" s="15" customFormat="1" ht="9" thickBot="1">
      <c r="A77" s="390" t="s">
        <v>85</v>
      </c>
      <c r="B77" s="391"/>
      <c r="C77" s="392" t="s">
        <v>123</v>
      </c>
      <c r="D77" s="393"/>
      <c r="E77" s="393"/>
      <c r="F77" s="393"/>
      <c r="G77" s="394"/>
      <c r="H77" s="82" t="s">
        <v>5</v>
      </c>
      <c r="I77" s="332" t="s">
        <v>489</v>
      </c>
      <c r="J77" s="84"/>
      <c r="K77" s="84"/>
      <c r="L77" s="333" t="s">
        <v>489</v>
      </c>
      <c r="M77" s="333" t="s">
        <v>489</v>
      </c>
      <c r="N77" s="334" t="s">
        <v>489</v>
      </c>
    </row>
    <row r="78" spans="1:16" s="302" customFormat="1" ht="10.5" thickBot="1">
      <c r="A78" s="488" t="s">
        <v>124</v>
      </c>
      <c r="B78" s="489"/>
      <c r="C78" s="490" t="s">
        <v>125</v>
      </c>
      <c r="D78" s="491"/>
      <c r="E78" s="491"/>
      <c r="F78" s="491"/>
      <c r="G78" s="492"/>
      <c r="H78" s="303" t="s">
        <v>5</v>
      </c>
      <c r="I78" s="327">
        <v>94.82</v>
      </c>
      <c r="J78" s="304">
        <f>J20-J35</f>
        <v>26.19596537000001</v>
      </c>
      <c r="K78" s="304"/>
      <c r="L78" s="325" t="s">
        <v>489</v>
      </c>
      <c r="M78" s="325" t="s">
        <v>489</v>
      </c>
      <c r="N78" s="326" t="s">
        <v>489</v>
      </c>
      <c r="P78" s="305"/>
    </row>
    <row r="79" spans="1:14" s="15" customFormat="1" ht="8.25">
      <c r="A79" s="379" t="s">
        <v>126</v>
      </c>
      <c r="B79" s="380"/>
      <c r="C79" s="384" t="s">
        <v>52</v>
      </c>
      <c r="D79" s="385"/>
      <c r="E79" s="385"/>
      <c r="F79" s="385"/>
      <c r="G79" s="386"/>
      <c r="H79" s="59" t="s">
        <v>5</v>
      </c>
      <c r="I79" s="321" t="s">
        <v>489</v>
      </c>
      <c r="J79" s="61"/>
      <c r="K79" s="95"/>
      <c r="L79" s="321" t="s">
        <v>489</v>
      </c>
      <c r="M79" s="321" t="s">
        <v>489</v>
      </c>
      <c r="N79" s="321" t="s">
        <v>489</v>
      </c>
    </row>
    <row r="80" spans="1:14" s="15" customFormat="1" ht="8.25">
      <c r="A80" s="379" t="s">
        <v>127</v>
      </c>
      <c r="B80" s="380"/>
      <c r="C80" s="381" t="s">
        <v>53</v>
      </c>
      <c r="D80" s="382"/>
      <c r="E80" s="382"/>
      <c r="F80" s="382"/>
      <c r="G80" s="383"/>
      <c r="H80" s="59" t="s">
        <v>5</v>
      </c>
      <c r="I80" s="321" t="s">
        <v>489</v>
      </c>
      <c r="J80" s="61"/>
      <c r="K80" s="61"/>
      <c r="L80" s="321" t="s">
        <v>489</v>
      </c>
      <c r="M80" s="321" t="s">
        <v>489</v>
      </c>
      <c r="N80" s="321" t="s">
        <v>489</v>
      </c>
    </row>
    <row r="81" spans="1:14" s="15" customFormat="1" ht="8.25">
      <c r="A81" s="379" t="s">
        <v>128</v>
      </c>
      <c r="B81" s="380"/>
      <c r="C81" s="381" t="s">
        <v>62</v>
      </c>
      <c r="D81" s="382"/>
      <c r="E81" s="382"/>
      <c r="F81" s="382"/>
      <c r="G81" s="383"/>
      <c r="H81" s="59" t="s">
        <v>5</v>
      </c>
      <c r="I81" s="321" t="s">
        <v>489</v>
      </c>
      <c r="J81" s="61"/>
      <c r="K81" s="61"/>
      <c r="L81" s="321" t="s">
        <v>489</v>
      </c>
      <c r="M81" s="321" t="s">
        <v>489</v>
      </c>
      <c r="N81" s="321" t="s">
        <v>489</v>
      </c>
    </row>
    <row r="82" spans="1:14" s="15" customFormat="1" ht="8.25">
      <c r="A82" s="379" t="s">
        <v>129</v>
      </c>
      <c r="B82" s="380"/>
      <c r="C82" s="381" t="s">
        <v>63</v>
      </c>
      <c r="D82" s="382"/>
      <c r="E82" s="382"/>
      <c r="F82" s="382"/>
      <c r="G82" s="383"/>
      <c r="H82" s="59" t="s">
        <v>5</v>
      </c>
      <c r="I82" s="321" t="s">
        <v>489</v>
      </c>
      <c r="J82" s="61"/>
      <c r="K82" s="61"/>
      <c r="L82" s="321" t="s">
        <v>489</v>
      </c>
      <c r="M82" s="321" t="s">
        <v>489</v>
      </c>
      <c r="N82" s="321" t="s">
        <v>489</v>
      </c>
    </row>
    <row r="83" spans="1:14" s="15" customFormat="1" ht="8.25">
      <c r="A83" s="379" t="s">
        <v>130</v>
      </c>
      <c r="B83" s="380"/>
      <c r="C83" s="384" t="s">
        <v>64</v>
      </c>
      <c r="D83" s="385"/>
      <c r="E83" s="385"/>
      <c r="F83" s="385"/>
      <c r="G83" s="386"/>
      <c r="H83" s="59" t="s">
        <v>5</v>
      </c>
      <c r="I83" s="321" t="s">
        <v>489</v>
      </c>
      <c r="J83" s="61"/>
      <c r="K83" s="61"/>
      <c r="L83" s="321" t="s">
        <v>489</v>
      </c>
      <c r="M83" s="321" t="s">
        <v>489</v>
      </c>
      <c r="N83" s="321" t="s">
        <v>489</v>
      </c>
    </row>
    <row r="84" spans="1:14" s="15" customFormat="1" ht="8.25">
      <c r="A84" s="379" t="s">
        <v>131</v>
      </c>
      <c r="B84" s="380"/>
      <c r="C84" s="384" t="s">
        <v>86</v>
      </c>
      <c r="D84" s="385"/>
      <c r="E84" s="385"/>
      <c r="F84" s="385"/>
      <c r="G84" s="386"/>
      <c r="H84" s="59" t="s">
        <v>5</v>
      </c>
      <c r="I84" s="61">
        <f>'[1]ФИНПЛАН'!$L$84</f>
        <v>94.82245945973318</v>
      </c>
      <c r="J84" s="61">
        <f>J26-J41</f>
        <v>7.932602040000006</v>
      </c>
      <c r="K84" s="61"/>
      <c r="L84" s="321" t="s">
        <v>489</v>
      </c>
      <c r="M84" s="321" t="s">
        <v>489</v>
      </c>
      <c r="N84" s="321" t="s">
        <v>489</v>
      </c>
    </row>
    <row r="85" spans="1:14" s="15" customFormat="1" ht="8.25">
      <c r="A85" s="379" t="s">
        <v>132</v>
      </c>
      <c r="B85" s="380"/>
      <c r="C85" s="384" t="s">
        <v>87</v>
      </c>
      <c r="D85" s="385"/>
      <c r="E85" s="385"/>
      <c r="F85" s="385"/>
      <c r="G85" s="386"/>
      <c r="H85" s="59" t="s">
        <v>5</v>
      </c>
      <c r="I85" s="321" t="s">
        <v>489</v>
      </c>
      <c r="J85" s="61"/>
      <c r="K85" s="61"/>
      <c r="L85" s="321" t="s">
        <v>489</v>
      </c>
      <c r="M85" s="321" t="s">
        <v>489</v>
      </c>
      <c r="N85" s="321" t="s">
        <v>489</v>
      </c>
    </row>
    <row r="86" spans="1:14" s="15" customFormat="1" ht="8.25">
      <c r="A86" s="379" t="s">
        <v>133</v>
      </c>
      <c r="B86" s="380"/>
      <c r="C86" s="384" t="s">
        <v>88</v>
      </c>
      <c r="D86" s="385"/>
      <c r="E86" s="385"/>
      <c r="F86" s="385"/>
      <c r="G86" s="386"/>
      <c r="H86" s="59" t="s">
        <v>5</v>
      </c>
      <c r="I86" s="321" t="s">
        <v>489</v>
      </c>
      <c r="J86" s="61">
        <f>J28-J43</f>
        <v>18.263363329999997</v>
      </c>
      <c r="K86" s="61"/>
      <c r="L86" s="321" t="s">
        <v>489</v>
      </c>
      <c r="M86" s="321" t="s">
        <v>489</v>
      </c>
      <c r="N86" s="321" t="s">
        <v>489</v>
      </c>
    </row>
    <row r="87" spans="1:14" s="15" customFormat="1" ht="8.25">
      <c r="A87" s="379" t="s">
        <v>134</v>
      </c>
      <c r="B87" s="380"/>
      <c r="C87" s="384" t="s">
        <v>89</v>
      </c>
      <c r="D87" s="385"/>
      <c r="E87" s="385"/>
      <c r="F87" s="385"/>
      <c r="G87" s="386"/>
      <c r="H87" s="59" t="s">
        <v>5</v>
      </c>
      <c r="I87" s="321" t="s">
        <v>489</v>
      </c>
      <c r="J87" s="61"/>
      <c r="K87" s="61"/>
      <c r="L87" s="321" t="s">
        <v>489</v>
      </c>
      <c r="M87" s="321" t="s">
        <v>489</v>
      </c>
      <c r="N87" s="321" t="s">
        <v>489</v>
      </c>
    </row>
    <row r="88" spans="1:14" s="15" customFormat="1" ht="8.25">
      <c r="A88" s="379" t="s">
        <v>135</v>
      </c>
      <c r="B88" s="380"/>
      <c r="C88" s="384" t="s">
        <v>90</v>
      </c>
      <c r="D88" s="385"/>
      <c r="E88" s="385"/>
      <c r="F88" s="385"/>
      <c r="G88" s="386"/>
      <c r="H88" s="59" t="s">
        <v>5</v>
      </c>
      <c r="I88" s="321" t="s">
        <v>489</v>
      </c>
      <c r="J88" s="61"/>
      <c r="K88" s="61"/>
      <c r="L88" s="321" t="s">
        <v>489</v>
      </c>
      <c r="M88" s="321" t="s">
        <v>489</v>
      </c>
      <c r="N88" s="321" t="s">
        <v>489</v>
      </c>
    </row>
    <row r="89" spans="1:14" s="15" customFormat="1" ht="8.25">
      <c r="A89" s="379" t="s">
        <v>136</v>
      </c>
      <c r="B89" s="380"/>
      <c r="C89" s="384" t="s">
        <v>91</v>
      </c>
      <c r="D89" s="385"/>
      <c r="E89" s="385"/>
      <c r="F89" s="385"/>
      <c r="G89" s="386"/>
      <c r="H89" s="59" t="s">
        <v>5</v>
      </c>
      <c r="I89" s="321" t="s">
        <v>489</v>
      </c>
      <c r="J89" s="61"/>
      <c r="K89" s="61"/>
      <c r="L89" s="321" t="s">
        <v>489</v>
      </c>
      <c r="M89" s="321" t="s">
        <v>489</v>
      </c>
      <c r="N89" s="321" t="s">
        <v>489</v>
      </c>
    </row>
    <row r="90" spans="1:14" s="15" customFormat="1" ht="8.25">
      <c r="A90" s="379" t="s">
        <v>137</v>
      </c>
      <c r="B90" s="380"/>
      <c r="C90" s="381" t="s">
        <v>92</v>
      </c>
      <c r="D90" s="382"/>
      <c r="E90" s="382"/>
      <c r="F90" s="382"/>
      <c r="G90" s="383"/>
      <c r="H90" s="59" t="s">
        <v>5</v>
      </c>
      <c r="I90" s="321" t="s">
        <v>489</v>
      </c>
      <c r="J90" s="61"/>
      <c r="K90" s="61"/>
      <c r="L90" s="321" t="s">
        <v>489</v>
      </c>
      <c r="M90" s="321" t="s">
        <v>489</v>
      </c>
      <c r="N90" s="321" t="s">
        <v>489</v>
      </c>
    </row>
    <row r="91" spans="1:14" s="15" customFormat="1" ht="8.25">
      <c r="A91" s="379" t="s">
        <v>138</v>
      </c>
      <c r="B91" s="380"/>
      <c r="C91" s="381" t="s">
        <v>93</v>
      </c>
      <c r="D91" s="382"/>
      <c r="E91" s="382"/>
      <c r="F91" s="382"/>
      <c r="G91" s="383"/>
      <c r="H91" s="59" t="s">
        <v>5</v>
      </c>
      <c r="I91" s="321" t="s">
        <v>489</v>
      </c>
      <c r="J91" s="61"/>
      <c r="K91" s="61"/>
      <c r="L91" s="321" t="s">
        <v>489</v>
      </c>
      <c r="M91" s="321" t="s">
        <v>489</v>
      </c>
      <c r="N91" s="321" t="s">
        <v>489</v>
      </c>
    </row>
    <row r="92" spans="1:14" s="15" customFormat="1" ht="9" thickBot="1">
      <c r="A92" s="379" t="s">
        <v>139</v>
      </c>
      <c r="B92" s="380"/>
      <c r="C92" s="384" t="s">
        <v>94</v>
      </c>
      <c r="D92" s="385"/>
      <c r="E92" s="385"/>
      <c r="F92" s="385"/>
      <c r="G92" s="386"/>
      <c r="H92" s="59" t="s">
        <v>5</v>
      </c>
      <c r="I92" s="323" t="s">
        <v>489</v>
      </c>
      <c r="J92" s="61"/>
      <c r="K92" s="75"/>
      <c r="L92" s="323" t="s">
        <v>489</v>
      </c>
      <c r="M92" s="323" t="s">
        <v>489</v>
      </c>
      <c r="N92" s="323" t="s">
        <v>489</v>
      </c>
    </row>
    <row r="93" spans="1:16" s="302" customFormat="1" ht="10.5" thickBot="1">
      <c r="A93" s="488" t="s">
        <v>140</v>
      </c>
      <c r="B93" s="489"/>
      <c r="C93" s="490" t="s">
        <v>154</v>
      </c>
      <c r="D93" s="491"/>
      <c r="E93" s="491"/>
      <c r="F93" s="491"/>
      <c r="G93" s="492"/>
      <c r="H93" s="303" t="s">
        <v>5</v>
      </c>
      <c r="I93" s="324">
        <v>-13.06</v>
      </c>
      <c r="J93" s="304">
        <f>J94-J100</f>
        <v>-11.801994269999998</v>
      </c>
      <c r="K93" s="304"/>
      <c r="L93" s="325" t="s">
        <v>489</v>
      </c>
      <c r="M93" s="325" t="s">
        <v>489</v>
      </c>
      <c r="N93" s="326" t="s">
        <v>489</v>
      </c>
      <c r="P93" s="305"/>
    </row>
    <row r="94" spans="1:14" s="15" customFormat="1" ht="8.25">
      <c r="A94" s="379" t="s">
        <v>141</v>
      </c>
      <c r="B94" s="380"/>
      <c r="C94" s="384" t="s">
        <v>155</v>
      </c>
      <c r="D94" s="385"/>
      <c r="E94" s="385"/>
      <c r="F94" s="385"/>
      <c r="G94" s="386"/>
      <c r="H94" s="59" t="s">
        <v>5</v>
      </c>
      <c r="I94" s="321" t="s">
        <v>489</v>
      </c>
      <c r="J94" s="311">
        <f>'[2]Выручка, Сс, НДС'!$K$22/1000000</f>
        <v>3.9615243799999997</v>
      </c>
      <c r="K94" s="95"/>
      <c r="L94" s="321" t="s">
        <v>489</v>
      </c>
      <c r="M94" s="321" t="s">
        <v>489</v>
      </c>
      <c r="N94" s="321" t="s">
        <v>489</v>
      </c>
    </row>
    <row r="95" spans="1:14" s="15" customFormat="1" ht="8.25">
      <c r="A95" s="379" t="s">
        <v>142</v>
      </c>
      <c r="B95" s="380"/>
      <c r="C95" s="381" t="s">
        <v>156</v>
      </c>
      <c r="D95" s="382"/>
      <c r="E95" s="382"/>
      <c r="F95" s="382"/>
      <c r="G95" s="383"/>
      <c r="H95" s="59" t="s">
        <v>5</v>
      </c>
      <c r="I95" s="321" t="s">
        <v>489</v>
      </c>
      <c r="J95" s="61">
        <v>0</v>
      </c>
      <c r="K95" s="61"/>
      <c r="L95" s="321" t="s">
        <v>489</v>
      </c>
      <c r="M95" s="321" t="s">
        <v>489</v>
      </c>
      <c r="N95" s="321" t="s">
        <v>489</v>
      </c>
    </row>
    <row r="96" spans="1:14" s="15" customFormat="1" ht="8.25">
      <c r="A96" s="379" t="s">
        <v>143</v>
      </c>
      <c r="B96" s="380"/>
      <c r="C96" s="381" t="s">
        <v>157</v>
      </c>
      <c r="D96" s="382"/>
      <c r="E96" s="382"/>
      <c r="F96" s="382"/>
      <c r="G96" s="383"/>
      <c r="H96" s="59" t="s">
        <v>5</v>
      </c>
      <c r="I96" s="321" t="s">
        <v>489</v>
      </c>
      <c r="J96" s="61">
        <v>0</v>
      </c>
      <c r="K96" s="61"/>
      <c r="L96" s="321" t="s">
        <v>489</v>
      </c>
      <c r="M96" s="321" t="s">
        <v>489</v>
      </c>
      <c r="N96" s="321" t="s">
        <v>489</v>
      </c>
    </row>
    <row r="97" spans="1:14" s="15" customFormat="1" ht="8.25">
      <c r="A97" s="379" t="s">
        <v>144</v>
      </c>
      <c r="B97" s="380"/>
      <c r="C97" s="381" t="s">
        <v>158</v>
      </c>
      <c r="D97" s="382"/>
      <c r="E97" s="382"/>
      <c r="F97" s="382"/>
      <c r="G97" s="383"/>
      <c r="H97" s="59" t="s">
        <v>5</v>
      </c>
      <c r="I97" s="321" t="s">
        <v>489</v>
      </c>
      <c r="J97" s="311">
        <v>0</v>
      </c>
      <c r="K97" s="61"/>
      <c r="L97" s="321" t="s">
        <v>489</v>
      </c>
      <c r="M97" s="321" t="s">
        <v>489</v>
      </c>
      <c r="N97" s="321" t="s">
        <v>489</v>
      </c>
    </row>
    <row r="98" spans="1:14" s="15" customFormat="1" ht="8.25">
      <c r="A98" s="379" t="s">
        <v>145</v>
      </c>
      <c r="B98" s="380"/>
      <c r="C98" s="387" t="s">
        <v>159</v>
      </c>
      <c r="D98" s="388"/>
      <c r="E98" s="388"/>
      <c r="F98" s="388"/>
      <c r="G98" s="389"/>
      <c r="H98" s="59" t="s">
        <v>5</v>
      </c>
      <c r="I98" s="321" t="s">
        <v>489</v>
      </c>
      <c r="J98" s="311">
        <v>0</v>
      </c>
      <c r="K98" s="61"/>
      <c r="L98" s="321" t="s">
        <v>489</v>
      </c>
      <c r="M98" s="321" t="s">
        <v>489</v>
      </c>
      <c r="N98" s="321" t="s">
        <v>489</v>
      </c>
    </row>
    <row r="99" spans="1:14" s="15" customFormat="1" ht="8.25">
      <c r="A99" s="379" t="s">
        <v>146</v>
      </c>
      <c r="B99" s="380"/>
      <c r="C99" s="381" t="s">
        <v>160</v>
      </c>
      <c r="D99" s="382"/>
      <c r="E99" s="382"/>
      <c r="F99" s="382"/>
      <c r="G99" s="383"/>
      <c r="H99" s="59" t="s">
        <v>5</v>
      </c>
      <c r="I99" s="61" t="str">
        <f>I94</f>
        <v>-</v>
      </c>
      <c r="J99" s="61">
        <f>J94-J95-J96-J97</f>
        <v>3.9615243799999997</v>
      </c>
      <c r="K99" s="61"/>
      <c r="L99" s="321" t="s">
        <v>489</v>
      </c>
      <c r="M99" s="321" t="s">
        <v>489</v>
      </c>
      <c r="N99" s="321" t="s">
        <v>489</v>
      </c>
    </row>
    <row r="100" spans="1:14" s="15" customFormat="1" ht="8.25">
      <c r="A100" s="379" t="s">
        <v>147</v>
      </c>
      <c r="B100" s="380"/>
      <c r="C100" s="384" t="s">
        <v>116</v>
      </c>
      <c r="D100" s="385"/>
      <c r="E100" s="385"/>
      <c r="F100" s="385"/>
      <c r="G100" s="386"/>
      <c r="H100" s="59" t="s">
        <v>5</v>
      </c>
      <c r="I100" s="61">
        <f>I101+I102+I103+I105</f>
        <v>13.06479428730382</v>
      </c>
      <c r="J100" s="311">
        <f>'[2]Выручка, Сс, НДС'!$M$22/1000000</f>
        <v>15.763518649999998</v>
      </c>
      <c r="K100" s="61"/>
      <c r="L100" s="321" t="s">
        <v>489</v>
      </c>
      <c r="M100" s="321" t="s">
        <v>489</v>
      </c>
      <c r="N100" s="321" t="s">
        <v>489</v>
      </c>
    </row>
    <row r="101" spans="1:14" s="15" customFormat="1" ht="8.25">
      <c r="A101" s="379" t="s">
        <v>148</v>
      </c>
      <c r="B101" s="380"/>
      <c r="C101" s="381" t="s">
        <v>161</v>
      </c>
      <c r="D101" s="382"/>
      <c r="E101" s="382"/>
      <c r="F101" s="382"/>
      <c r="G101" s="383"/>
      <c r="H101" s="59" t="s">
        <v>5</v>
      </c>
      <c r="I101" s="61">
        <f>'[1]ФИНПЛАН'!$L$101</f>
        <v>5.7305471043454785</v>
      </c>
      <c r="J101" s="311">
        <f>'[2]счет 91.02.1 '!$N$185/1000000</f>
        <v>3.7125551299999993</v>
      </c>
      <c r="K101" s="61"/>
      <c r="L101" s="321" t="s">
        <v>489</v>
      </c>
      <c r="M101" s="321" t="s">
        <v>489</v>
      </c>
      <c r="N101" s="321" t="s">
        <v>489</v>
      </c>
    </row>
    <row r="102" spans="1:14" s="15" customFormat="1" ht="8.25">
      <c r="A102" s="379" t="s">
        <v>149</v>
      </c>
      <c r="B102" s="380"/>
      <c r="C102" s="381" t="s">
        <v>162</v>
      </c>
      <c r="D102" s="382"/>
      <c r="E102" s="382"/>
      <c r="F102" s="382"/>
      <c r="G102" s="383"/>
      <c r="H102" s="59" t="s">
        <v>5</v>
      </c>
      <c r="I102" s="61">
        <f>'[1]ФИНПЛАН'!$L$102</f>
        <v>5.921390349999999</v>
      </c>
      <c r="J102" s="61">
        <v>0</v>
      </c>
      <c r="K102" s="61"/>
      <c r="L102" s="321" t="s">
        <v>489</v>
      </c>
      <c r="M102" s="321" t="s">
        <v>489</v>
      </c>
      <c r="N102" s="321" t="s">
        <v>489</v>
      </c>
    </row>
    <row r="103" spans="1:14" s="15" customFormat="1" ht="8.25">
      <c r="A103" s="379" t="s">
        <v>150</v>
      </c>
      <c r="B103" s="380"/>
      <c r="C103" s="381" t="s">
        <v>163</v>
      </c>
      <c r="D103" s="382"/>
      <c r="E103" s="382"/>
      <c r="F103" s="382"/>
      <c r="G103" s="383"/>
      <c r="H103" s="59" t="s">
        <v>5</v>
      </c>
      <c r="I103" s="61">
        <f>I104</f>
        <v>0.09653227000000002</v>
      </c>
      <c r="J103" s="311">
        <f>'[2]счет 91.02.1 '!$N$176/1000000</f>
        <v>0.53725139</v>
      </c>
      <c r="K103" s="61"/>
      <c r="L103" s="321" t="s">
        <v>489</v>
      </c>
      <c r="M103" s="321" t="s">
        <v>489</v>
      </c>
      <c r="N103" s="321" t="s">
        <v>489</v>
      </c>
    </row>
    <row r="104" spans="1:14" s="15" customFormat="1" ht="8.25">
      <c r="A104" s="379" t="s">
        <v>151</v>
      </c>
      <c r="B104" s="380"/>
      <c r="C104" s="387" t="s">
        <v>159</v>
      </c>
      <c r="D104" s="388"/>
      <c r="E104" s="388"/>
      <c r="F104" s="388"/>
      <c r="G104" s="389"/>
      <c r="H104" s="59" t="s">
        <v>5</v>
      </c>
      <c r="I104" s="61">
        <f>'[1]ФИНПЛАН'!$L$104</f>
        <v>0.09653227000000002</v>
      </c>
      <c r="J104" s="311">
        <f>J103</f>
        <v>0.53725139</v>
      </c>
      <c r="K104" s="61"/>
      <c r="L104" s="321" t="s">
        <v>489</v>
      </c>
      <c r="M104" s="321" t="s">
        <v>489</v>
      </c>
      <c r="N104" s="321" t="s">
        <v>489</v>
      </c>
    </row>
    <row r="105" spans="1:14" s="15" customFormat="1" ht="9" thickBot="1">
      <c r="A105" s="379" t="s">
        <v>152</v>
      </c>
      <c r="B105" s="380"/>
      <c r="C105" s="381" t="s">
        <v>164</v>
      </c>
      <c r="D105" s="382"/>
      <c r="E105" s="382"/>
      <c r="F105" s="382"/>
      <c r="G105" s="383"/>
      <c r="H105" s="59" t="s">
        <v>5</v>
      </c>
      <c r="I105" s="61">
        <f>'[1]ФИНПЛАН'!$L$105</f>
        <v>1.3163245629583409</v>
      </c>
      <c r="J105" s="61">
        <f>J100-J101-J102-J103</f>
        <v>11.51371213</v>
      </c>
      <c r="K105" s="75"/>
      <c r="L105" s="323" t="s">
        <v>489</v>
      </c>
      <c r="M105" s="323" t="s">
        <v>489</v>
      </c>
      <c r="N105" s="323" t="s">
        <v>489</v>
      </c>
    </row>
    <row r="106" spans="1:16" s="302" customFormat="1" ht="10.5" thickBot="1">
      <c r="A106" s="488" t="s">
        <v>153</v>
      </c>
      <c r="B106" s="489"/>
      <c r="C106" s="490" t="s">
        <v>165</v>
      </c>
      <c r="D106" s="491"/>
      <c r="E106" s="491"/>
      <c r="F106" s="491"/>
      <c r="G106" s="492"/>
      <c r="H106" s="303" t="s">
        <v>5</v>
      </c>
      <c r="I106" s="327">
        <v>81.76</v>
      </c>
      <c r="J106" s="304">
        <f>J78+J94-J100</f>
        <v>14.393971100000012</v>
      </c>
      <c r="K106" s="304"/>
      <c r="L106" s="325" t="s">
        <v>489</v>
      </c>
      <c r="M106" s="325" t="s">
        <v>489</v>
      </c>
      <c r="N106" s="326" t="s">
        <v>489</v>
      </c>
      <c r="P106" s="305"/>
    </row>
    <row r="107" spans="1:14" s="15" customFormat="1" ht="8.25" customHeight="1">
      <c r="A107" s="379" t="s">
        <v>166</v>
      </c>
      <c r="B107" s="380"/>
      <c r="C107" s="384" t="s">
        <v>167</v>
      </c>
      <c r="D107" s="385"/>
      <c r="E107" s="385"/>
      <c r="F107" s="385"/>
      <c r="G107" s="386"/>
      <c r="H107" s="59" t="s">
        <v>5</v>
      </c>
      <c r="I107" s="321" t="s">
        <v>489</v>
      </c>
      <c r="J107" s="61"/>
      <c r="K107" s="95"/>
      <c r="L107" s="321" t="s">
        <v>489</v>
      </c>
      <c r="M107" s="321" t="s">
        <v>489</v>
      </c>
      <c r="N107" s="321" t="s">
        <v>489</v>
      </c>
    </row>
    <row r="108" spans="1:14" s="15" customFormat="1" ht="8.25" customHeight="1">
      <c r="A108" s="379" t="s">
        <v>168</v>
      </c>
      <c r="B108" s="380"/>
      <c r="C108" s="381" t="s">
        <v>53</v>
      </c>
      <c r="D108" s="382"/>
      <c r="E108" s="382"/>
      <c r="F108" s="382"/>
      <c r="G108" s="383"/>
      <c r="H108" s="59" t="s">
        <v>5</v>
      </c>
      <c r="I108" s="321" t="s">
        <v>489</v>
      </c>
      <c r="J108" s="61"/>
      <c r="K108" s="61"/>
      <c r="L108" s="321" t="s">
        <v>489</v>
      </c>
      <c r="M108" s="321" t="s">
        <v>489</v>
      </c>
      <c r="N108" s="321" t="s">
        <v>489</v>
      </c>
    </row>
    <row r="109" spans="1:14" s="15" customFormat="1" ht="8.25" customHeight="1">
      <c r="A109" s="379" t="s">
        <v>169</v>
      </c>
      <c r="B109" s="380"/>
      <c r="C109" s="381" t="s">
        <v>62</v>
      </c>
      <c r="D109" s="382"/>
      <c r="E109" s="382"/>
      <c r="F109" s="382"/>
      <c r="G109" s="383"/>
      <c r="H109" s="59" t="s">
        <v>5</v>
      </c>
      <c r="I109" s="321" t="s">
        <v>489</v>
      </c>
      <c r="J109" s="61"/>
      <c r="K109" s="61"/>
      <c r="L109" s="321" t="s">
        <v>489</v>
      </c>
      <c r="M109" s="321" t="s">
        <v>489</v>
      </c>
      <c r="N109" s="321" t="s">
        <v>489</v>
      </c>
    </row>
    <row r="110" spans="1:14" s="15" customFormat="1" ht="8.25" customHeight="1">
      <c r="A110" s="379" t="s">
        <v>170</v>
      </c>
      <c r="B110" s="380"/>
      <c r="C110" s="381" t="s">
        <v>63</v>
      </c>
      <c r="D110" s="382"/>
      <c r="E110" s="382"/>
      <c r="F110" s="382"/>
      <c r="G110" s="383"/>
      <c r="H110" s="59" t="s">
        <v>5</v>
      </c>
      <c r="I110" s="321" t="s">
        <v>489</v>
      </c>
      <c r="J110" s="61"/>
      <c r="K110" s="61"/>
      <c r="L110" s="321" t="s">
        <v>489</v>
      </c>
      <c r="M110" s="321" t="s">
        <v>489</v>
      </c>
      <c r="N110" s="321" t="s">
        <v>489</v>
      </c>
    </row>
    <row r="111" spans="1:14" s="15" customFormat="1" ht="8.25" customHeight="1">
      <c r="A111" s="379" t="s">
        <v>171</v>
      </c>
      <c r="B111" s="380"/>
      <c r="C111" s="384" t="s">
        <v>64</v>
      </c>
      <c r="D111" s="385"/>
      <c r="E111" s="385"/>
      <c r="F111" s="385"/>
      <c r="G111" s="386"/>
      <c r="H111" s="59" t="s">
        <v>5</v>
      </c>
      <c r="I111" s="321" t="s">
        <v>489</v>
      </c>
      <c r="J111" s="61"/>
      <c r="K111" s="61"/>
      <c r="L111" s="321" t="s">
        <v>489</v>
      </c>
      <c r="M111" s="321" t="s">
        <v>489</v>
      </c>
      <c r="N111" s="321" t="s">
        <v>489</v>
      </c>
    </row>
    <row r="112" spans="1:14" s="15" customFormat="1" ht="8.25" customHeight="1">
      <c r="A112" s="379" t="s">
        <v>172</v>
      </c>
      <c r="B112" s="380"/>
      <c r="C112" s="384" t="s">
        <v>86</v>
      </c>
      <c r="D112" s="385"/>
      <c r="E112" s="385"/>
      <c r="F112" s="385"/>
      <c r="G112" s="386"/>
      <c r="H112" s="59" t="s">
        <v>5</v>
      </c>
      <c r="I112" s="61">
        <f>'[1]ФИНПЛАН'!$L$112</f>
        <v>81.75766517242936</v>
      </c>
      <c r="J112" s="61">
        <f>IF(J106=0,"-",J106)</f>
        <v>14.393971100000012</v>
      </c>
      <c r="K112" s="61" t="str">
        <f>IF(K106=0,"-",K106)</f>
        <v>-</v>
      </c>
      <c r="L112" s="321" t="s">
        <v>489</v>
      </c>
      <c r="M112" s="321" t="s">
        <v>489</v>
      </c>
      <c r="N112" s="321" t="s">
        <v>489</v>
      </c>
    </row>
    <row r="113" spans="1:14" s="15" customFormat="1" ht="8.25" customHeight="1">
      <c r="A113" s="379" t="s">
        <v>173</v>
      </c>
      <c r="B113" s="380"/>
      <c r="C113" s="384" t="s">
        <v>87</v>
      </c>
      <c r="D113" s="385"/>
      <c r="E113" s="385"/>
      <c r="F113" s="385"/>
      <c r="G113" s="386"/>
      <c r="H113" s="59" t="s">
        <v>5</v>
      </c>
      <c r="I113" s="321" t="s">
        <v>489</v>
      </c>
      <c r="J113" s="61"/>
      <c r="K113" s="61"/>
      <c r="L113" s="321" t="s">
        <v>489</v>
      </c>
      <c r="M113" s="321" t="s">
        <v>489</v>
      </c>
      <c r="N113" s="321" t="s">
        <v>489</v>
      </c>
    </row>
    <row r="114" spans="1:14" s="15" customFormat="1" ht="8.25" customHeight="1">
      <c r="A114" s="379" t="s">
        <v>174</v>
      </c>
      <c r="B114" s="380"/>
      <c r="C114" s="384" t="s">
        <v>88</v>
      </c>
      <c r="D114" s="385"/>
      <c r="E114" s="385"/>
      <c r="F114" s="385"/>
      <c r="G114" s="386"/>
      <c r="H114" s="59" t="s">
        <v>5</v>
      </c>
      <c r="I114" s="321" t="s">
        <v>489</v>
      </c>
      <c r="J114" s="61"/>
      <c r="K114" s="61"/>
      <c r="L114" s="321" t="s">
        <v>489</v>
      </c>
      <c r="M114" s="321" t="s">
        <v>489</v>
      </c>
      <c r="N114" s="321" t="s">
        <v>489</v>
      </c>
    </row>
    <row r="115" spans="1:14" s="15" customFormat="1" ht="8.25" customHeight="1">
      <c r="A115" s="379" t="s">
        <v>175</v>
      </c>
      <c r="B115" s="380"/>
      <c r="C115" s="384" t="s">
        <v>89</v>
      </c>
      <c r="D115" s="385"/>
      <c r="E115" s="385"/>
      <c r="F115" s="385"/>
      <c r="G115" s="386"/>
      <c r="H115" s="59" t="s">
        <v>5</v>
      </c>
      <c r="I115" s="321" t="s">
        <v>489</v>
      </c>
      <c r="J115" s="61"/>
      <c r="K115" s="61"/>
      <c r="L115" s="321" t="s">
        <v>489</v>
      </c>
      <c r="M115" s="321" t="s">
        <v>489</v>
      </c>
      <c r="N115" s="321" t="s">
        <v>489</v>
      </c>
    </row>
    <row r="116" spans="1:14" s="15" customFormat="1" ht="8.25" customHeight="1">
      <c r="A116" s="379" t="s">
        <v>176</v>
      </c>
      <c r="B116" s="380"/>
      <c r="C116" s="384" t="s">
        <v>90</v>
      </c>
      <c r="D116" s="385"/>
      <c r="E116" s="385"/>
      <c r="F116" s="385"/>
      <c r="G116" s="386"/>
      <c r="H116" s="59" t="s">
        <v>5</v>
      </c>
      <c r="I116" s="321" t="s">
        <v>489</v>
      </c>
      <c r="J116" s="61"/>
      <c r="K116" s="61"/>
      <c r="L116" s="321" t="s">
        <v>489</v>
      </c>
      <c r="M116" s="321" t="s">
        <v>489</v>
      </c>
      <c r="N116" s="321" t="s">
        <v>489</v>
      </c>
    </row>
    <row r="117" spans="1:14" s="15" customFormat="1" ht="8.25" customHeight="1">
      <c r="A117" s="379" t="s">
        <v>177</v>
      </c>
      <c r="B117" s="380"/>
      <c r="C117" s="384" t="s">
        <v>91</v>
      </c>
      <c r="D117" s="385"/>
      <c r="E117" s="385"/>
      <c r="F117" s="385"/>
      <c r="G117" s="386"/>
      <c r="H117" s="59" t="s">
        <v>5</v>
      </c>
      <c r="I117" s="321" t="s">
        <v>489</v>
      </c>
      <c r="J117" s="61"/>
      <c r="K117" s="61"/>
      <c r="L117" s="321" t="s">
        <v>489</v>
      </c>
      <c r="M117" s="321" t="s">
        <v>489</v>
      </c>
      <c r="N117" s="321" t="s">
        <v>489</v>
      </c>
    </row>
    <row r="118" spans="1:14" s="15" customFormat="1" ht="8.25" customHeight="1">
      <c r="A118" s="379" t="s">
        <v>178</v>
      </c>
      <c r="B118" s="380"/>
      <c r="C118" s="381" t="s">
        <v>92</v>
      </c>
      <c r="D118" s="382"/>
      <c r="E118" s="382"/>
      <c r="F118" s="382"/>
      <c r="G118" s="383"/>
      <c r="H118" s="59" t="s">
        <v>5</v>
      </c>
      <c r="I118" s="321" t="s">
        <v>489</v>
      </c>
      <c r="J118" s="61"/>
      <c r="K118" s="61"/>
      <c r="L118" s="321" t="s">
        <v>489</v>
      </c>
      <c r="M118" s="321" t="s">
        <v>489</v>
      </c>
      <c r="N118" s="321" t="s">
        <v>489</v>
      </c>
    </row>
    <row r="119" spans="1:14" s="15" customFormat="1" ht="8.25" customHeight="1">
      <c r="A119" s="379" t="s">
        <v>179</v>
      </c>
      <c r="B119" s="380"/>
      <c r="C119" s="381" t="s">
        <v>93</v>
      </c>
      <c r="D119" s="382"/>
      <c r="E119" s="382"/>
      <c r="F119" s="382"/>
      <c r="G119" s="383"/>
      <c r="H119" s="59" t="s">
        <v>5</v>
      </c>
      <c r="I119" s="321" t="s">
        <v>489</v>
      </c>
      <c r="J119" s="61"/>
      <c r="K119" s="61"/>
      <c r="L119" s="321" t="s">
        <v>489</v>
      </c>
      <c r="M119" s="321" t="s">
        <v>489</v>
      </c>
      <c r="N119" s="321" t="s">
        <v>489</v>
      </c>
    </row>
    <row r="120" spans="1:14" s="15" customFormat="1" ht="9" customHeight="1" thickBot="1">
      <c r="A120" s="379" t="s">
        <v>180</v>
      </c>
      <c r="B120" s="380"/>
      <c r="C120" s="384" t="s">
        <v>94</v>
      </c>
      <c r="D120" s="385"/>
      <c r="E120" s="385"/>
      <c r="F120" s="385"/>
      <c r="G120" s="386"/>
      <c r="H120" s="59" t="s">
        <v>5</v>
      </c>
      <c r="I120" s="321" t="s">
        <v>489</v>
      </c>
      <c r="J120" s="61"/>
      <c r="K120" s="75"/>
      <c r="L120" s="323" t="s">
        <v>489</v>
      </c>
      <c r="M120" s="323" t="s">
        <v>489</v>
      </c>
      <c r="N120" s="323" t="s">
        <v>489</v>
      </c>
    </row>
    <row r="121" spans="1:16" s="302" customFormat="1" ht="10.5" thickBot="1">
      <c r="A121" s="488" t="s">
        <v>181</v>
      </c>
      <c r="B121" s="489"/>
      <c r="C121" s="490" t="s">
        <v>182</v>
      </c>
      <c r="D121" s="491"/>
      <c r="E121" s="491"/>
      <c r="F121" s="491"/>
      <c r="G121" s="492"/>
      <c r="H121" s="303" t="s">
        <v>5</v>
      </c>
      <c r="I121" s="327">
        <f>I127</f>
        <v>12.24184419628286</v>
      </c>
      <c r="J121" s="304">
        <f>J127</f>
        <v>0</v>
      </c>
      <c r="K121" s="304"/>
      <c r="L121" s="325" t="s">
        <v>489</v>
      </c>
      <c r="M121" s="325" t="s">
        <v>489</v>
      </c>
      <c r="N121" s="326" t="s">
        <v>489</v>
      </c>
      <c r="P121" s="305"/>
    </row>
    <row r="122" spans="1:14" s="15" customFormat="1" ht="8.25" customHeight="1">
      <c r="A122" s="379" t="s">
        <v>183</v>
      </c>
      <c r="B122" s="380"/>
      <c r="C122" s="384" t="s">
        <v>52</v>
      </c>
      <c r="D122" s="385"/>
      <c r="E122" s="385"/>
      <c r="F122" s="385"/>
      <c r="G122" s="386"/>
      <c r="H122" s="59" t="s">
        <v>5</v>
      </c>
      <c r="I122" s="321" t="s">
        <v>489</v>
      </c>
      <c r="J122" s="61"/>
      <c r="K122" s="95"/>
      <c r="L122" s="321" t="s">
        <v>489</v>
      </c>
      <c r="M122" s="321" t="s">
        <v>489</v>
      </c>
      <c r="N122" s="321" t="s">
        <v>489</v>
      </c>
    </row>
    <row r="123" spans="1:14" s="15" customFormat="1" ht="8.25" customHeight="1">
      <c r="A123" s="379" t="s">
        <v>184</v>
      </c>
      <c r="B123" s="380"/>
      <c r="C123" s="381" t="s">
        <v>53</v>
      </c>
      <c r="D123" s="382"/>
      <c r="E123" s="382"/>
      <c r="F123" s="382"/>
      <c r="G123" s="383"/>
      <c r="H123" s="59" t="s">
        <v>5</v>
      </c>
      <c r="I123" s="321" t="s">
        <v>489</v>
      </c>
      <c r="J123" s="61"/>
      <c r="K123" s="61"/>
      <c r="L123" s="321" t="s">
        <v>489</v>
      </c>
      <c r="M123" s="321" t="s">
        <v>489</v>
      </c>
      <c r="N123" s="321" t="s">
        <v>489</v>
      </c>
    </row>
    <row r="124" spans="1:14" s="15" customFormat="1" ht="8.25" customHeight="1">
      <c r="A124" s="379" t="s">
        <v>185</v>
      </c>
      <c r="B124" s="380"/>
      <c r="C124" s="381" t="s">
        <v>62</v>
      </c>
      <c r="D124" s="382"/>
      <c r="E124" s="382"/>
      <c r="F124" s="382"/>
      <c r="G124" s="383"/>
      <c r="H124" s="59" t="s">
        <v>5</v>
      </c>
      <c r="I124" s="321" t="s">
        <v>489</v>
      </c>
      <c r="J124" s="61"/>
      <c r="K124" s="61"/>
      <c r="L124" s="321" t="s">
        <v>489</v>
      </c>
      <c r="M124" s="321" t="s">
        <v>489</v>
      </c>
      <c r="N124" s="321" t="s">
        <v>489</v>
      </c>
    </row>
    <row r="125" spans="1:14" s="15" customFormat="1" ht="8.25" customHeight="1">
      <c r="A125" s="379" t="s">
        <v>186</v>
      </c>
      <c r="B125" s="380"/>
      <c r="C125" s="381" t="s">
        <v>63</v>
      </c>
      <c r="D125" s="382"/>
      <c r="E125" s="382"/>
      <c r="F125" s="382"/>
      <c r="G125" s="383"/>
      <c r="H125" s="59" t="s">
        <v>5</v>
      </c>
      <c r="I125" s="321" t="s">
        <v>489</v>
      </c>
      <c r="J125" s="61"/>
      <c r="K125" s="61"/>
      <c r="L125" s="321" t="s">
        <v>489</v>
      </c>
      <c r="M125" s="321" t="s">
        <v>489</v>
      </c>
      <c r="N125" s="321" t="s">
        <v>489</v>
      </c>
    </row>
    <row r="126" spans="1:14" s="15" customFormat="1" ht="8.25" customHeight="1">
      <c r="A126" s="379" t="s">
        <v>187</v>
      </c>
      <c r="B126" s="380"/>
      <c r="C126" s="384" t="s">
        <v>676</v>
      </c>
      <c r="D126" s="385"/>
      <c r="E126" s="385"/>
      <c r="F126" s="385"/>
      <c r="G126" s="386"/>
      <c r="H126" s="59" t="s">
        <v>5</v>
      </c>
      <c r="I126" s="321" t="s">
        <v>489</v>
      </c>
      <c r="J126" s="61"/>
      <c r="K126" s="61"/>
      <c r="L126" s="321" t="s">
        <v>489</v>
      </c>
      <c r="M126" s="321" t="s">
        <v>489</v>
      </c>
      <c r="N126" s="321" t="s">
        <v>489</v>
      </c>
    </row>
    <row r="127" spans="1:14" s="15" customFormat="1" ht="8.25" customHeight="1">
      <c r="A127" s="379" t="s">
        <v>188</v>
      </c>
      <c r="B127" s="380"/>
      <c r="C127" s="384" t="s">
        <v>677</v>
      </c>
      <c r="D127" s="385"/>
      <c r="E127" s="385"/>
      <c r="F127" s="385"/>
      <c r="G127" s="386"/>
      <c r="H127" s="59" t="s">
        <v>5</v>
      </c>
      <c r="I127" s="61">
        <f>'[1]ФИНПЛАН'!$L$127</f>
        <v>12.24184419628286</v>
      </c>
      <c r="J127" s="61">
        <v>0</v>
      </c>
      <c r="K127" s="61"/>
      <c r="L127" s="321" t="s">
        <v>489</v>
      </c>
      <c r="M127" s="321" t="s">
        <v>489</v>
      </c>
      <c r="N127" s="321" t="s">
        <v>489</v>
      </c>
    </row>
    <row r="128" spans="1:14" s="15" customFormat="1" ht="8.25" customHeight="1">
      <c r="A128" s="379" t="s">
        <v>189</v>
      </c>
      <c r="B128" s="380"/>
      <c r="C128" s="384" t="s">
        <v>678</v>
      </c>
      <c r="D128" s="385"/>
      <c r="E128" s="385"/>
      <c r="F128" s="385"/>
      <c r="G128" s="386"/>
      <c r="H128" s="59" t="s">
        <v>5</v>
      </c>
      <c r="I128" s="321" t="s">
        <v>489</v>
      </c>
      <c r="J128" s="61"/>
      <c r="K128" s="61"/>
      <c r="L128" s="321" t="s">
        <v>489</v>
      </c>
      <c r="M128" s="321" t="s">
        <v>489</v>
      </c>
      <c r="N128" s="321" t="s">
        <v>489</v>
      </c>
    </row>
    <row r="129" spans="1:14" s="15" customFormat="1" ht="8.25" customHeight="1">
      <c r="A129" s="379" t="s">
        <v>190</v>
      </c>
      <c r="B129" s="380"/>
      <c r="C129" s="384" t="s">
        <v>679</v>
      </c>
      <c r="D129" s="385"/>
      <c r="E129" s="385"/>
      <c r="F129" s="385"/>
      <c r="G129" s="386"/>
      <c r="H129" s="59" t="s">
        <v>5</v>
      </c>
      <c r="I129" s="321" t="s">
        <v>489</v>
      </c>
      <c r="J129" s="61"/>
      <c r="K129" s="61"/>
      <c r="L129" s="321" t="s">
        <v>489</v>
      </c>
      <c r="M129" s="321" t="s">
        <v>489</v>
      </c>
      <c r="N129" s="321" t="s">
        <v>489</v>
      </c>
    </row>
    <row r="130" spans="1:14" s="15" customFormat="1" ht="8.25" customHeight="1">
      <c r="A130" s="379" t="s">
        <v>191</v>
      </c>
      <c r="B130" s="380"/>
      <c r="C130" s="384" t="s">
        <v>680</v>
      </c>
      <c r="D130" s="385"/>
      <c r="E130" s="385"/>
      <c r="F130" s="385"/>
      <c r="G130" s="386"/>
      <c r="H130" s="59" t="s">
        <v>5</v>
      </c>
      <c r="I130" s="321" t="s">
        <v>489</v>
      </c>
      <c r="J130" s="61"/>
      <c r="K130" s="61"/>
      <c r="L130" s="321" t="s">
        <v>489</v>
      </c>
      <c r="M130" s="321" t="s">
        <v>489</v>
      </c>
      <c r="N130" s="321" t="s">
        <v>489</v>
      </c>
    </row>
    <row r="131" spans="1:14" s="15" customFormat="1" ht="8.25" customHeight="1">
      <c r="A131" s="379" t="s">
        <v>192</v>
      </c>
      <c r="B131" s="380"/>
      <c r="C131" s="384" t="s">
        <v>681</v>
      </c>
      <c r="D131" s="385"/>
      <c r="E131" s="385"/>
      <c r="F131" s="385"/>
      <c r="G131" s="386"/>
      <c r="H131" s="59" t="s">
        <v>5</v>
      </c>
      <c r="I131" s="321" t="s">
        <v>489</v>
      </c>
      <c r="J131" s="61"/>
      <c r="K131" s="61"/>
      <c r="L131" s="321" t="s">
        <v>489</v>
      </c>
      <c r="M131" s="321" t="s">
        <v>489</v>
      </c>
      <c r="N131" s="321" t="s">
        <v>489</v>
      </c>
    </row>
    <row r="132" spans="1:14" s="15" customFormat="1" ht="8.25" customHeight="1">
      <c r="A132" s="379" t="s">
        <v>193</v>
      </c>
      <c r="B132" s="380"/>
      <c r="C132" s="384" t="s">
        <v>91</v>
      </c>
      <c r="D132" s="385"/>
      <c r="E132" s="385"/>
      <c r="F132" s="385"/>
      <c r="G132" s="386"/>
      <c r="H132" s="59" t="s">
        <v>5</v>
      </c>
      <c r="I132" s="321" t="s">
        <v>489</v>
      </c>
      <c r="J132" s="61"/>
      <c r="K132" s="61"/>
      <c r="L132" s="321" t="s">
        <v>489</v>
      </c>
      <c r="M132" s="321" t="s">
        <v>489</v>
      </c>
      <c r="N132" s="321" t="s">
        <v>489</v>
      </c>
    </row>
    <row r="133" spans="1:14" s="15" customFormat="1" ht="8.25" customHeight="1">
      <c r="A133" s="379" t="s">
        <v>194</v>
      </c>
      <c r="B133" s="380"/>
      <c r="C133" s="381" t="s">
        <v>92</v>
      </c>
      <c r="D133" s="382"/>
      <c r="E133" s="382"/>
      <c r="F133" s="382"/>
      <c r="G133" s="383"/>
      <c r="H133" s="59" t="s">
        <v>5</v>
      </c>
      <c r="I133" s="321" t="s">
        <v>489</v>
      </c>
      <c r="J133" s="61"/>
      <c r="K133" s="61"/>
      <c r="L133" s="321" t="s">
        <v>489</v>
      </c>
      <c r="M133" s="321" t="s">
        <v>489</v>
      </c>
      <c r="N133" s="321" t="s">
        <v>489</v>
      </c>
    </row>
    <row r="134" spans="1:14" s="15" customFormat="1" ht="8.25" customHeight="1">
      <c r="A134" s="379" t="s">
        <v>195</v>
      </c>
      <c r="B134" s="380"/>
      <c r="C134" s="381" t="s">
        <v>93</v>
      </c>
      <c r="D134" s="382"/>
      <c r="E134" s="382"/>
      <c r="F134" s="382"/>
      <c r="G134" s="383"/>
      <c r="H134" s="59" t="s">
        <v>5</v>
      </c>
      <c r="I134" s="321" t="s">
        <v>489</v>
      </c>
      <c r="J134" s="61"/>
      <c r="K134" s="61"/>
      <c r="L134" s="321" t="s">
        <v>489</v>
      </c>
      <c r="M134" s="321" t="s">
        <v>489</v>
      </c>
      <c r="N134" s="321" t="s">
        <v>489</v>
      </c>
    </row>
    <row r="135" spans="1:14" s="15" customFormat="1" ht="9" customHeight="1" thickBot="1">
      <c r="A135" s="379" t="s">
        <v>196</v>
      </c>
      <c r="B135" s="380"/>
      <c r="C135" s="384" t="s">
        <v>682</v>
      </c>
      <c r="D135" s="385"/>
      <c r="E135" s="385"/>
      <c r="F135" s="385"/>
      <c r="G135" s="386"/>
      <c r="H135" s="59" t="s">
        <v>5</v>
      </c>
      <c r="I135" s="321" t="s">
        <v>489</v>
      </c>
      <c r="J135" s="61"/>
      <c r="K135" s="75"/>
      <c r="L135" s="323" t="s">
        <v>489</v>
      </c>
      <c r="M135" s="323" t="s">
        <v>489</v>
      </c>
      <c r="N135" s="323" t="s">
        <v>489</v>
      </c>
    </row>
    <row r="136" spans="1:16" s="302" customFormat="1" ht="10.5" thickBot="1">
      <c r="A136" s="488" t="s">
        <v>197</v>
      </c>
      <c r="B136" s="489"/>
      <c r="C136" s="490" t="s">
        <v>198</v>
      </c>
      <c r="D136" s="491"/>
      <c r="E136" s="491"/>
      <c r="F136" s="491"/>
      <c r="G136" s="492"/>
      <c r="H136" s="303" t="s">
        <v>5</v>
      </c>
      <c r="I136" s="327">
        <f>I106-I121</f>
        <v>69.51815580371715</v>
      </c>
      <c r="J136" s="304">
        <f>J106-J121</f>
        <v>14.393971100000012</v>
      </c>
      <c r="K136" s="304"/>
      <c r="L136" s="325" t="s">
        <v>489</v>
      </c>
      <c r="M136" s="325" t="s">
        <v>489</v>
      </c>
      <c r="N136" s="326" t="s">
        <v>489</v>
      </c>
      <c r="P136" s="305"/>
    </row>
    <row r="137" spans="1:14" s="15" customFormat="1" ht="8.25" customHeight="1">
      <c r="A137" s="379" t="s">
        <v>199</v>
      </c>
      <c r="B137" s="380"/>
      <c r="C137" s="384" t="s">
        <v>52</v>
      </c>
      <c r="D137" s="385"/>
      <c r="E137" s="385"/>
      <c r="F137" s="385"/>
      <c r="G137" s="386"/>
      <c r="H137" s="59" t="s">
        <v>5</v>
      </c>
      <c r="I137" s="321" t="s">
        <v>489</v>
      </c>
      <c r="J137" s="61"/>
      <c r="K137" s="95"/>
      <c r="L137" s="321" t="s">
        <v>489</v>
      </c>
      <c r="M137" s="321" t="s">
        <v>489</v>
      </c>
      <c r="N137" s="321" t="s">
        <v>489</v>
      </c>
    </row>
    <row r="138" spans="1:14" s="15" customFormat="1" ht="8.25" customHeight="1">
      <c r="A138" s="379" t="s">
        <v>200</v>
      </c>
      <c r="B138" s="380"/>
      <c r="C138" s="381" t="s">
        <v>53</v>
      </c>
      <c r="D138" s="382"/>
      <c r="E138" s="382"/>
      <c r="F138" s="382"/>
      <c r="G138" s="383"/>
      <c r="H138" s="59" t="s">
        <v>5</v>
      </c>
      <c r="I138" s="321" t="s">
        <v>489</v>
      </c>
      <c r="J138" s="61"/>
      <c r="K138" s="61"/>
      <c r="L138" s="321" t="s">
        <v>489</v>
      </c>
      <c r="M138" s="321" t="s">
        <v>489</v>
      </c>
      <c r="N138" s="321" t="s">
        <v>489</v>
      </c>
    </row>
    <row r="139" spans="1:14" s="15" customFormat="1" ht="8.25" customHeight="1">
      <c r="A139" s="379" t="s">
        <v>201</v>
      </c>
      <c r="B139" s="380"/>
      <c r="C139" s="381" t="s">
        <v>62</v>
      </c>
      <c r="D139" s="382"/>
      <c r="E139" s="382"/>
      <c r="F139" s="382"/>
      <c r="G139" s="383"/>
      <c r="H139" s="59" t="s">
        <v>5</v>
      </c>
      <c r="I139" s="321" t="s">
        <v>489</v>
      </c>
      <c r="J139" s="61"/>
      <c r="K139" s="61"/>
      <c r="L139" s="321" t="s">
        <v>489</v>
      </c>
      <c r="M139" s="321" t="s">
        <v>489</v>
      </c>
      <c r="N139" s="321" t="s">
        <v>489</v>
      </c>
    </row>
    <row r="140" spans="1:14" s="15" customFormat="1" ht="8.25" customHeight="1">
      <c r="A140" s="379" t="s">
        <v>202</v>
      </c>
      <c r="B140" s="380"/>
      <c r="C140" s="381" t="s">
        <v>63</v>
      </c>
      <c r="D140" s="382"/>
      <c r="E140" s="382"/>
      <c r="F140" s="382"/>
      <c r="G140" s="383"/>
      <c r="H140" s="59" t="s">
        <v>5</v>
      </c>
      <c r="I140" s="321" t="s">
        <v>489</v>
      </c>
      <c r="J140" s="61"/>
      <c r="K140" s="61"/>
      <c r="L140" s="321" t="s">
        <v>489</v>
      </c>
      <c r="M140" s="321" t="s">
        <v>489</v>
      </c>
      <c r="N140" s="321" t="s">
        <v>489</v>
      </c>
    </row>
    <row r="141" spans="1:14" s="15" customFormat="1" ht="8.25" customHeight="1">
      <c r="A141" s="379" t="s">
        <v>203</v>
      </c>
      <c r="B141" s="380"/>
      <c r="C141" s="384" t="s">
        <v>64</v>
      </c>
      <c r="D141" s="385"/>
      <c r="E141" s="385"/>
      <c r="F141" s="385"/>
      <c r="G141" s="386"/>
      <c r="H141" s="59" t="s">
        <v>5</v>
      </c>
      <c r="I141" s="321" t="s">
        <v>489</v>
      </c>
      <c r="J141" s="61"/>
      <c r="K141" s="61"/>
      <c r="L141" s="321" t="s">
        <v>489</v>
      </c>
      <c r="M141" s="321" t="s">
        <v>489</v>
      </c>
      <c r="N141" s="321" t="s">
        <v>489</v>
      </c>
    </row>
    <row r="142" spans="1:14" s="15" customFormat="1" ht="8.25" customHeight="1">
      <c r="A142" s="379" t="s">
        <v>204</v>
      </c>
      <c r="B142" s="380"/>
      <c r="C142" s="384" t="s">
        <v>86</v>
      </c>
      <c r="D142" s="385"/>
      <c r="E142" s="385"/>
      <c r="F142" s="385"/>
      <c r="G142" s="386"/>
      <c r="H142" s="59" t="s">
        <v>5</v>
      </c>
      <c r="I142" s="61">
        <f>'[1]ФИНПЛАН'!$L$151</f>
        <v>69.5158209761465</v>
      </c>
      <c r="J142" s="61">
        <f>IF(J136=0,"-",J136)</f>
        <v>14.393971100000012</v>
      </c>
      <c r="K142" s="61"/>
      <c r="L142" s="321" t="s">
        <v>489</v>
      </c>
      <c r="M142" s="321" t="s">
        <v>489</v>
      </c>
      <c r="N142" s="321" t="s">
        <v>489</v>
      </c>
    </row>
    <row r="143" spans="1:14" s="15" customFormat="1" ht="8.25" customHeight="1">
      <c r="A143" s="379" t="s">
        <v>205</v>
      </c>
      <c r="B143" s="380"/>
      <c r="C143" s="384" t="s">
        <v>87</v>
      </c>
      <c r="D143" s="385"/>
      <c r="E143" s="385"/>
      <c r="F143" s="385"/>
      <c r="G143" s="386"/>
      <c r="H143" s="59" t="s">
        <v>5</v>
      </c>
      <c r="I143" s="321" t="s">
        <v>489</v>
      </c>
      <c r="J143" s="61"/>
      <c r="K143" s="61"/>
      <c r="L143" s="321" t="s">
        <v>489</v>
      </c>
      <c r="M143" s="321" t="s">
        <v>489</v>
      </c>
      <c r="N143" s="321" t="s">
        <v>489</v>
      </c>
    </row>
    <row r="144" spans="1:14" s="15" customFormat="1" ht="8.25" customHeight="1">
      <c r="A144" s="379" t="s">
        <v>206</v>
      </c>
      <c r="B144" s="380"/>
      <c r="C144" s="384" t="s">
        <v>88</v>
      </c>
      <c r="D144" s="385"/>
      <c r="E144" s="385"/>
      <c r="F144" s="385"/>
      <c r="G144" s="386"/>
      <c r="H144" s="59" t="s">
        <v>5</v>
      </c>
      <c r="I144" s="321" t="s">
        <v>489</v>
      </c>
      <c r="J144" s="61"/>
      <c r="K144" s="61"/>
      <c r="L144" s="321" t="s">
        <v>489</v>
      </c>
      <c r="M144" s="321" t="s">
        <v>489</v>
      </c>
      <c r="N144" s="321" t="s">
        <v>489</v>
      </c>
    </row>
    <row r="145" spans="1:14" s="15" customFormat="1" ht="8.25" customHeight="1">
      <c r="A145" s="379" t="s">
        <v>207</v>
      </c>
      <c r="B145" s="380"/>
      <c r="C145" s="384" t="s">
        <v>89</v>
      </c>
      <c r="D145" s="385"/>
      <c r="E145" s="385"/>
      <c r="F145" s="385"/>
      <c r="G145" s="386"/>
      <c r="H145" s="59" t="s">
        <v>5</v>
      </c>
      <c r="I145" s="321" t="s">
        <v>489</v>
      </c>
      <c r="J145" s="61"/>
      <c r="K145" s="61"/>
      <c r="L145" s="321" t="s">
        <v>489</v>
      </c>
      <c r="M145" s="321" t="s">
        <v>489</v>
      </c>
      <c r="N145" s="321" t="s">
        <v>489</v>
      </c>
    </row>
    <row r="146" spans="1:14" s="15" customFormat="1" ht="8.25" customHeight="1">
      <c r="A146" s="379" t="s">
        <v>208</v>
      </c>
      <c r="B146" s="380"/>
      <c r="C146" s="384" t="s">
        <v>90</v>
      </c>
      <c r="D146" s="385"/>
      <c r="E146" s="385"/>
      <c r="F146" s="385"/>
      <c r="G146" s="386"/>
      <c r="H146" s="59" t="s">
        <v>5</v>
      </c>
      <c r="I146" s="321" t="s">
        <v>489</v>
      </c>
      <c r="J146" s="61"/>
      <c r="K146" s="61"/>
      <c r="L146" s="321" t="s">
        <v>489</v>
      </c>
      <c r="M146" s="321" t="s">
        <v>489</v>
      </c>
      <c r="N146" s="321" t="s">
        <v>489</v>
      </c>
    </row>
    <row r="147" spans="1:14" s="15" customFormat="1" ht="8.25" customHeight="1">
      <c r="A147" s="379" t="s">
        <v>209</v>
      </c>
      <c r="B147" s="380"/>
      <c r="C147" s="384" t="s">
        <v>91</v>
      </c>
      <c r="D147" s="385"/>
      <c r="E147" s="385"/>
      <c r="F147" s="385"/>
      <c r="G147" s="386"/>
      <c r="H147" s="59" t="s">
        <v>5</v>
      </c>
      <c r="I147" s="321" t="s">
        <v>489</v>
      </c>
      <c r="J147" s="61"/>
      <c r="K147" s="61"/>
      <c r="L147" s="321" t="s">
        <v>489</v>
      </c>
      <c r="M147" s="321" t="s">
        <v>489</v>
      </c>
      <c r="N147" s="321" t="s">
        <v>489</v>
      </c>
    </row>
    <row r="148" spans="1:14" s="15" customFormat="1" ht="8.25" customHeight="1">
      <c r="A148" s="379" t="s">
        <v>210</v>
      </c>
      <c r="B148" s="380"/>
      <c r="C148" s="381" t="s">
        <v>92</v>
      </c>
      <c r="D148" s="382"/>
      <c r="E148" s="382"/>
      <c r="F148" s="382"/>
      <c r="G148" s="383"/>
      <c r="H148" s="59" t="s">
        <v>5</v>
      </c>
      <c r="I148" s="321" t="s">
        <v>489</v>
      </c>
      <c r="J148" s="61"/>
      <c r="K148" s="61"/>
      <c r="L148" s="321" t="s">
        <v>489</v>
      </c>
      <c r="M148" s="321" t="s">
        <v>489</v>
      </c>
      <c r="N148" s="321" t="s">
        <v>489</v>
      </c>
    </row>
    <row r="149" spans="1:14" s="15" customFormat="1" ht="8.25" customHeight="1">
      <c r="A149" s="379" t="s">
        <v>211</v>
      </c>
      <c r="B149" s="380"/>
      <c r="C149" s="381" t="s">
        <v>93</v>
      </c>
      <c r="D149" s="382"/>
      <c r="E149" s="382"/>
      <c r="F149" s="382"/>
      <c r="G149" s="383"/>
      <c r="H149" s="59" t="s">
        <v>5</v>
      </c>
      <c r="I149" s="321" t="s">
        <v>489</v>
      </c>
      <c r="J149" s="61"/>
      <c r="K149" s="61"/>
      <c r="L149" s="321" t="s">
        <v>489</v>
      </c>
      <c r="M149" s="321" t="s">
        <v>489</v>
      </c>
      <c r="N149" s="321" t="s">
        <v>489</v>
      </c>
    </row>
    <row r="150" spans="1:14" s="15" customFormat="1" ht="9" customHeight="1" thickBot="1">
      <c r="A150" s="379" t="s">
        <v>212</v>
      </c>
      <c r="B150" s="380"/>
      <c r="C150" s="384" t="s">
        <v>94</v>
      </c>
      <c r="D150" s="385"/>
      <c r="E150" s="385"/>
      <c r="F150" s="385"/>
      <c r="G150" s="386"/>
      <c r="H150" s="59" t="s">
        <v>5</v>
      </c>
      <c r="I150" s="321" t="s">
        <v>489</v>
      </c>
      <c r="J150" s="61"/>
      <c r="K150" s="61"/>
      <c r="L150" s="323" t="s">
        <v>489</v>
      </c>
      <c r="M150" s="323" t="s">
        <v>489</v>
      </c>
      <c r="N150" s="323" t="s">
        <v>489</v>
      </c>
    </row>
    <row r="151" spans="1:16" s="302" customFormat="1" ht="10.5" thickBot="1">
      <c r="A151" s="488" t="s">
        <v>213</v>
      </c>
      <c r="B151" s="489"/>
      <c r="C151" s="490" t="s">
        <v>214</v>
      </c>
      <c r="D151" s="491"/>
      <c r="E151" s="491"/>
      <c r="F151" s="491"/>
      <c r="G151" s="492"/>
      <c r="H151" s="303" t="s">
        <v>5</v>
      </c>
      <c r="I151" s="304">
        <v>69.52</v>
      </c>
      <c r="J151" s="304">
        <f>J152</f>
        <v>0</v>
      </c>
      <c r="K151" s="327"/>
      <c r="L151" s="335" t="s">
        <v>489</v>
      </c>
      <c r="M151" s="325" t="s">
        <v>489</v>
      </c>
      <c r="N151" s="326" t="s">
        <v>489</v>
      </c>
      <c r="P151" s="305"/>
    </row>
    <row r="152" spans="1:14" s="15" customFormat="1" ht="8.25" customHeight="1">
      <c r="A152" s="379" t="s">
        <v>215</v>
      </c>
      <c r="B152" s="380"/>
      <c r="C152" s="384" t="s">
        <v>219</v>
      </c>
      <c r="D152" s="385"/>
      <c r="E152" s="385"/>
      <c r="F152" s="385"/>
      <c r="G152" s="386"/>
      <c r="H152" s="59" t="s">
        <v>5</v>
      </c>
      <c r="I152" s="61">
        <f>'[1]ФИНПЛАН'!$L$152</f>
        <v>42.27</v>
      </c>
      <c r="J152" s="61"/>
      <c r="K152" s="61"/>
      <c r="L152" s="321" t="s">
        <v>489</v>
      </c>
      <c r="M152" s="321" t="s">
        <v>489</v>
      </c>
      <c r="N152" s="321" t="s">
        <v>489</v>
      </c>
    </row>
    <row r="153" spans="1:14" s="15" customFormat="1" ht="8.25" customHeight="1">
      <c r="A153" s="379" t="s">
        <v>216</v>
      </c>
      <c r="B153" s="380"/>
      <c r="C153" s="384" t="s">
        <v>220</v>
      </c>
      <c r="D153" s="385"/>
      <c r="E153" s="385"/>
      <c r="F153" s="385"/>
      <c r="G153" s="386"/>
      <c r="H153" s="59" t="s">
        <v>5</v>
      </c>
      <c r="I153" s="321" t="s">
        <v>489</v>
      </c>
      <c r="J153" s="61"/>
      <c r="K153" s="61"/>
      <c r="L153" s="321" t="s">
        <v>489</v>
      </c>
      <c r="M153" s="321" t="s">
        <v>489</v>
      </c>
      <c r="N153" s="321" t="s">
        <v>489</v>
      </c>
    </row>
    <row r="154" spans="1:14" s="15" customFormat="1" ht="8.25" customHeight="1">
      <c r="A154" s="379" t="s">
        <v>217</v>
      </c>
      <c r="B154" s="380"/>
      <c r="C154" s="384" t="s">
        <v>221</v>
      </c>
      <c r="D154" s="385"/>
      <c r="E154" s="385"/>
      <c r="F154" s="385"/>
      <c r="G154" s="386"/>
      <c r="H154" s="59" t="s">
        <v>5</v>
      </c>
      <c r="I154" s="321" t="s">
        <v>489</v>
      </c>
      <c r="J154" s="61"/>
      <c r="K154" s="61"/>
      <c r="L154" s="321" t="s">
        <v>489</v>
      </c>
      <c r="M154" s="321" t="s">
        <v>489</v>
      </c>
      <c r="N154" s="321" t="s">
        <v>489</v>
      </c>
    </row>
    <row r="155" spans="1:14" s="15" customFormat="1" ht="9" customHeight="1" thickBot="1">
      <c r="A155" s="390" t="s">
        <v>218</v>
      </c>
      <c r="B155" s="391"/>
      <c r="C155" s="395" t="s">
        <v>222</v>
      </c>
      <c r="D155" s="396"/>
      <c r="E155" s="396"/>
      <c r="F155" s="396"/>
      <c r="G155" s="397"/>
      <c r="H155" s="82" t="s">
        <v>5</v>
      </c>
      <c r="I155" s="75">
        <f>'[1]ФИНПЛАН'!$L$155</f>
        <v>27.245820976146497</v>
      </c>
      <c r="J155" s="84"/>
      <c r="K155" s="75"/>
      <c r="L155" s="289"/>
      <c r="M155" s="289"/>
      <c r="N155" s="75"/>
    </row>
    <row r="156" spans="1:14" s="15" customFormat="1" ht="8.25">
      <c r="A156" s="464" t="s">
        <v>223</v>
      </c>
      <c r="B156" s="465"/>
      <c r="C156" s="446" t="s">
        <v>120</v>
      </c>
      <c r="D156" s="447"/>
      <c r="E156" s="447"/>
      <c r="F156" s="447"/>
      <c r="G156" s="448"/>
      <c r="H156" s="91" t="s">
        <v>489</v>
      </c>
      <c r="I156" s="336" t="s">
        <v>489</v>
      </c>
      <c r="J156" s="95"/>
      <c r="K156" s="79"/>
      <c r="L156" s="328" t="s">
        <v>489</v>
      </c>
      <c r="M156" s="328" t="s">
        <v>489</v>
      </c>
      <c r="N156" s="329" t="s">
        <v>489</v>
      </c>
    </row>
    <row r="157" spans="1:14" s="15" customFormat="1" ht="8.25">
      <c r="A157" s="379" t="s">
        <v>224</v>
      </c>
      <c r="B157" s="380"/>
      <c r="C157" s="384" t="s">
        <v>230</v>
      </c>
      <c r="D157" s="385"/>
      <c r="E157" s="385"/>
      <c r="F157" s="385"/>
      <c r="G157" s="386"/>
      <c r="H157" s="59" t="s">
        <v>5</v>
      </c>
      <c r="I157" s="331" t="s">
        <v>489</v>
      </c>
      <c r="J157" s="61">
        <f>J106+J102+J66</f>
        <v>108.45722499000001</v>
      </c>
      <c r="K157" s="61"/>
      <c r="L157" s="321" t="s">
        <v>489</v>
      </c>
      <c r="M157" s="321" t="s">
        <v>489</v>
      </c>
      <c r="N157" s="330" t="s">
        <v>489</v>
      </c>
    </row>
    <row r="158" spans="1:14" s="15" customFormat="1" ht="8.25" customHeight="1">
      <c r="A158" s="379" t="s">
        <v>225</v>
      </c>
      <c r="B158" s="380"/>
      <c r="C158" s="384" t="s">
        <v>231</v>
      </c>
      <c r="D158" s="385"/>
      <c r="E158" s="385"/>
      <c r="F158" s="385"/>
      <c r="G158" s="386"/>
      <c r="H158" s="59" t="s">
        <v>5</v>
      </c>
      <c r="I158" s="331" t="s">
        <v>489</v>
      </c>
      <c r="J158" s="61"/>
      <c r="K158" s="61"/>
      <c r="L158" s="321" t="s">
        <v>489</v>
      </c>
      <c r="M158" s="321" t="s">
        <v>489</v>
      </c>
      <c r="N158" s="330" t="s">
        <v>489</v>
      </c>
    </row>
    <row r="159" spans="1:14" s="15" customFormat="1" ht="8.25" customHeight="1">
      <c r="A159" s="379" t="s">
        <v>226</v>
      </c>
      <c r="B159" s="380"/>
      <c r="C159" s="381" t="s">
        <v>232</v>
      </c>
      <c r="D159" s="382"/>
      <c r="E159" s="382"/>
      <c r="F159" s="382"/>
      <c r="G159" s="383"/>
      <c r="H159" s="59" t="s">
        <v>5</v>
      </c>
      <c r="I159" s="331" t="s">
        <v>489</v>
      </c>
      <c r="J159" s="61"/>
      <c r="K159" s="61"/>
      <c r="L159" s="321" t="s">
        <v>489</v>
      </c>
      <c r="M159" s="321" t="s">
        <v>489</v>
      </c>
      <c r="N159" s="330" t="s">
        <v>489</v>
      </c>
    </row>
    <row r="160" spans="1:14" s="15" customFormat="1" ht="8.25" customHeight="1">
      <c r="A160" s="379" t="s">
        <v>227</v>
      </c>
      <c r="B160" s="380"/>
      <c r="C160" s="384" t="s">
        <v>233</v>
      </c>
      <c r="D160" s="385"/>
      <c r="E160" s="385"/>
      <c r="F160" s="385"/>
      <c r="G160" s="386"/>
      <c r="H160" s="59" t="s">
        <v>5</v>
      </c>
      <c r="I160" s="331" t="s">
        <v>489</v>
      </c>
      <c r="J160" s="61"/>
      <c r="K160" s="61"/>
      <c r="L160" s="321" t="s">
        <v>489</v>
      </c>
      <c r="M160" s="321" t="s">
        <v>489</v>
      </c>
      <c r="N160" s="330" t="s">
        <v>489</v>
      </c>
    </row>
    <row r="161" spans="1:14" s="15" customFormat="1" ht="8.25" customHeight="1">
      <c r="A161" s="379" t="s">
        <v>228</v>
      </c>
      <c r="B161" s="380"/>
      <c r="C161" s="381" t="s">
        <v>234</v>
      </c>
      <c r="D161" s="382"/>
      <c r="E161" s="382"/>
      <c r="F161" s="382"/>
      <c r="G161" s="383"/>
      <c r="H161" s="59" t="s">
        <v>5</v>
      </c>
      <c r="I161" s="331" t="s">
        <v>489</v>
      </c>
      <c r="J161" s="61"/>
      <c r="K161" s="61"/>
      <c r="L161" s="321" t="s">
        <v>489</v>
      </c>
      <c r="M161" s="321" t="s">
        <v>489</v>
      </c>
      <c r="N161" s="330" t="s">
        <v>489</v>
      </c>
    </row>
    <row r="162" spans="1:14" s="15" customFormat="1" ht="21.75" customHeight="1" thickBot="1">
      <c r="A162" s="390" t="s">
        <v>229</v>
      </c>
      <c r="B162" s="391"/>
      <c r="C162" s="395" t="s">
        <v>235</v>
      </c>
      <c r="D162" s="396"/>
      <c r="E162" s="396"/>
      <c r="F162" s="396"/>
      <c r="G162" s="397"/>
      <c r="H162" s="82" t="s">
        <v>489</v>
      </c>
      <c r="I162" s="332" t="s">
        <v>489</v>
      </c>
      <c r="J162" s="345"/>
      <c r="K162" s="84"/>
      <c r="L162" s="333" t="s">
        <v>489</v>
      </c>
      <c r="M162" s="333" t="s">
        <v>489</v>
      </c>
      <c r="N162" s="334" t="s">
        <v>489</v>
      </c>
    </row>
    <row r="163" spans="1:14" s="16" customFormat="1" ht="11.25" thickBot="1">
      <c r="A163" s="358" t="s">
        <v>236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</row>
    <row r="164" spans="1:14" s="15" customFormat="1" ht="8.25" customHeight="1">
      <c r="A164" s="464" t="s">
        <v>237</v>
      </c>
      <c r="B164" s="465"/>
      <c r="C164" s="446" t="s">
        <v>238</v>
      </c>
      <c r="D164" s="447"/>
      <c r="E164" s="447"/>
      <c r="F164" s="447"/>
      <c r="G164" s="448"/>
      <c r="H164" s="59" t="s">
        <v>5</v>
      </c>
      <c r="I164" s="321" t="s">
        <v>489</v>
      </c>
      <c r="J164" s="321" t="s">
        <v>489</v>
      </c>
      <c r="K164" s="321" t="s">
        <v>489</v>
      </c>
      <c r="L164" s="321" t="s">
        <v>489</v>
      </c>
      <c r="M164" s="321" t="s">
        <v>489</v>
      </c>
      <c r="N164" s="321" t="s">
        <v>489</v>
      </c>
    </row>
    <row r="165" spans="1:14" s="15" customFormat="1" ht="8.25" customHeight="1">
      <c r="A165" s="379" t="s">
        <v>239</v>
      </c>
      <c r="B165" s="380"/>
      <c r="C165" s="384" t="s">
        <v>52</v>
      </c>
      <c r="D165" s="385"/>
      <c r="E165" s="385"/>
      <c r="F165" s="385"/>
      <c r="G165" s="386"/>
      <c r="H165" s="59" t="s">
        <v>5</v>
      </c>
      <c r="I165" s="321" t="s">
        <v>489</v>
      </c>
      <c r="J165" s="321" t="s">
        <v>489</v>
      </c>
      <c r="K165" s="321" t="s">
        <v>489</v>
      </c>
      <c r="L165" s="321" t="s">
        <v>489</v>
      </c>
      <c r="M165" s="321" t="s">
        <v>489</v>
      </c>
      <c r="N165" s="321" t="s">
        <v>489</v>
      </c>
    </row>
    <row r="166" spans="1:14" s="15" customFormat="1" ht="8.25" customHeight="1">
      <c r="A166" s="379" t="s">
        <v>240</v>
      </c>
      <c r="B166" s="380"/>
      <c r="C166" s="381" t="s">
        <v>53</v>
      </c>
      <c r="D166" s="382"/>
      <c r="E166" s="382"/>
      <c r="F166" s="382"/>
      <c r="G166" s="383"/>
      <c r="H166" s="59" t="s">
        <v>5</v>
      </c>
      <c r="I166" s="321" t="s">
        <v>489</v>
      </c>
      <c r="J166" s="321" t="s">
        <v>489</v>
      </c>
      <c r="K166" s="321" t="s">
        <v>489</v>
      </c>
      <c r="L166" s="321" t="s">
        <v>489</v>
      </c>
      <c r="M166" s="321" t="s">
        <v>489</v>
      </c>
      <c r="N166" s="321" t="s">
        <v>489</v>
      </c>
    </row>
    <row r="167" spans="1:14" s="15" customFormat="1" ht="8.25" customHeight="1">
      <c r="A167" s="379" t="s">
        <v>241</v>
      </c>
      <c r="B167" s="380"/>
      <c r="C167" s="381" t="s">
        <v>62</v>
      </c>
      <c r="D167" s="382"/>
      <c r="E167" s="382"/>
      <c r="F167" s="382"/>
      <c r="G167" s="383"/>
      <c r="H167" s="59" t="s">
        <v>5</v>
      </c>
      <c r="I167" s="321" t="s">
        <v>489</v>
      </c>
      <c r="J167" s="321" t="s">
        <v>489</v>
      </c>
      <c r="K167" s="321" t="s">
        <v>489</v>
      </c>
      <c r="L167" s="321" t="s">
        <v>489</v>
      </c>
      <c r="M167" s="321" t="s">
        <v>489</v>
      </c>
      <c r="N167" s="321" t="s">
        <v>489</v>
      </c>
    </row>
    <row r="168" spans="1:14" s="15" customFormat="1" ht="8.25" customHeight="1">
      <c r="A168" s="379" t="s">
        <v>242</v>
      </c>
      <c r="B168" s="380"/>
      <c r="C168" s="381" t="s">
        <v>63</v>
      </c>
      <c r="D168" s="382"/>
      <c r="E168" s="382"/>
      <c r="F168" s="382"/>
      <c r="G168" s="383"/>
      <c r="H168" s="59" t="s">
        <v>5</v>
      </c>
      <c r="I168" s="321" t="s">
        <v>489</v>
      </c>
      <c r="J168" s="321" t="s">
        <v>489</v>
      </c>
      <c r="K168" s="321" t="s">
        <v>489</v>
      </c>
      <c r="L168" s="321" t="s">
        <v>489</v>
      </c>
      <c r="M168" s="321" t="s">
        <v>489</v>
      </c>
      <c r="N168" s="321" t="s">
        <v>489</v>
      </c>
    </row>
    <row r="169" spans="1:14" s="15" customFormat="1" ht="8.25" customHeight="1">
      <c r="A169" s="379" t="s">
        <v>243</v>
      </c>
      <c r="B169" s="380"/>
      <c r="C169" s="384" t="s">
        <v>64</v>
      </c>
      <c r="D169" s="385"/>
      <c r="E169" s="385"/>
      <c r="F169" s="385"/>
      <c r="G169" s="386"/>
      <c r="H169" s="59" t="s">
        <v>5</v>
      </c>
      <c r="I169" s="321" t="s">
        <v>489</v>
      </c>
      <c r="J169" s="321" t="s">
        <v>489</v>
      </c>
      <c r="K169" s="321" t="s">
        <v>489</v>
      </c>
      <c r="L169" s="321" t="s">
        <v>489</v>
      </c>
      <c r="M169" s="321" t="s">
        <v>489</v>
      </c>
      <c r="N169" s="321" t="s">
        <v>489</v>
      </c>
    </row>
    <row r="170" spans="1:14" s="15" customFormat="1" ht="8.25" customHeight="1">
      <c r="A170" s="379" t="s">
        <v>244</v>
      </c>
      <c r="B170" s="380"/>
      <c r="C170" s="384" t="s">
        <v>86</v>
      </c>
      <c r="D170" s="385"/>
      <c r="E170" s="385"/>
      <c r="F170" s="385"/>
      <c r="G170" s="386"/>
      <c r="H170" s="59" t="s">
        <v>5</v>
      </c>
      <c r="I170" s="321" t="s">
        <v>489</v>
      </c>
      <c r="J170" s="321" t="s">
        <v>489</v>
      </c>
      <c r="K170" s="321" t="s">
        <v>489</v>
      </c>
      <c r="L170" s="321" t="s">
        <v>489</v>
      </c>
      <c r="M170" s="321" t="s">
        <v>489</v>
      </c>
      <c r="N170" s="321" t="s">
        <v>489</v>
      </c>
    </row>
    <row r="171" spans="1:14" s="15" customFormat="1" ht="8.25" customHeight="1">
      <c r="A171" s="379" t="s">
        <v>245</v>
      </c>
      <c r="B171" s="380"/>
      <c r="C171" s="384" t="s">
        <v>87</v>
      </c>
      <c r="D171" s="385"/>
      <c r="E171" s="385"/>
      <c r="F171" s="385"/>
      <c r="G171" s="386"/>
      <c r="H171" s="59" t="s">
        <v>5</v>
      </c>
      <c r="I171" s="321" t="s">
        <v>489</v>
      </c>
      <c r="J171" s="321" t="s">
        <v>489</v>
      </c>
      <c r="K171" s="321" t="s">
        <v>489</v>
      </c>
      <c r="L171" s="321" t="s">
        <v>489</v>
      </c>
      <c r="M171" s="321" t="s">
        <v>489</v>
      </c>
      <c r="N171" s="321" t="s">
        <v>489</v>
      </c>
    </row>
    <row r="172" spans="1:14" s="15" customFormat="1" ht="8.25" customHeight="1">
      <c r="A172" s="379" t="s">
        <v>246</v>
      </c>
      <c r="B172" s="380"/>
      <c r="C172" s="384" t="s">
        <v>88</v>
      </c>
      <c r="D172" s="385"/>
      <c r="E172" s="385"/>
      <c r="F172" s="385"/>
      <c r="G172" s="386"/>
      <c r="H172" s="59" t="s">
        <v>5</v>
      </c>
      <c r="I172" s="321" t="s">
        <v>489</v>
      </c>
      <c r="J172" s="321" t="s">
        <v>489</v>
      </c>
      <c r="K172" s="321" t="s">
        <v>489</v>
      </c>
      <c r="L172" s="321" t="s">
        <v>489</v>
      </c>
      <c r="M172" s="321" t="s">
        <v>489</v>
      </c>
      <c r="N172" s="321" t="s">
        <v>489</v>
      </c>
    </row>
    <row r="173" spans="1:14" s="15" customFormat="1" ht="8.25" customHeight="1">
      <c r="A173" s="379" t="s">
        <v>247</v>
      </c>
      <c r="B173" s="380"/>
      <c r="C173" s="384" t="s">
        <v>89</v>
      </c>
      <c r="D173" s="385"/>
      <c r="E173" s="385"/>
      <c r="F173" s="385"/>
      <c r="G173" s="386"/>
      <c r="H173" s="59" t="s">
        <v>5</v>
      </c>
      <c r="I173" s="321" t="s">
        <v>489</v>
      </c>
      <c r="J173" s="321" t="s">
        <v>489</v>
      </c>
      <c r="K173" s="321" t="s">
        <v>489</v>
      </c>
      <c r="L173" s="321" t="s">
        <v>489</v>
      </c>
      <c r="M173" s="321" t="s">
        <v>489</v>
      </c>
      <c r="N173" s="321" t="s">
        <v>489</v>
      </c>
    </row>
    <row r="174" spans="1:14" s="15" customFormat="1" ht="8.25" customHeight="1">
      <c r="A174" s="379" t="s">
        <v>248</v>
      </c>
      <c r="B174" s="380"/>
      <c r="C174" s="384" t="s">
        <v>90</v>
      </c>
      <c r="D174" s="385"/>
      <c r="E174" s="385"/>
      <c r="F174" s="385"/>
      <c r="G174" s="386"/>
      <c r="H174" s="59" t="s">
        <v>5</v>
      </c>
      <c r="I174" s="321" t="s">
        <v>489</v>
      </c>
      <c r="J174" s="321" t="s">
        <v>489</v>
      </c>
      <c r="K174" s="321" t="s">
        <v>489</v>
      </c>
      <c r="L174" s="321" t="s">
        <v>489</v>
      </c>
      <c r="M174" s="321" t="s">
        <v>489</v>
      </c>
      <c r="N174" s="321" t="s">
        <v>489</v>
      </c>
    </row>
    <row r="175" spans="1:14" s="15" customFormat="1" ht="8.25" customHeight="1">
      <c r="A175" s="379" t="s">
        <v>249</v>
      </c>
      <c r="B175" s="380"/>
      <c r="C175" s="384" t="s">
        <v>91</v>
      </c>
      <c r="D175" s="385"/>
      <c r="E175" s="385"/>
      <c r="F175" s="385"/>
      <c r="G175" s="386"/>
      <c r="H175" s="59" t="s">
        <v>5</v>
      </c>
      <c r="I175" s="321" t="s">
        <v>489</v>
      </c>
      <c r="J175" s="321" t="s">
        <v>489</v>
      </c>
      <c r="K175" s="321" t="s">
        <v>489</v>
      </c>
      <c r="L175" s="321" t="s">
        <v>489</v>
      </c>
      <c r="M175" s="321" t="s">
        <v>489</v>
      </c>
      <c r="N175" s="321" t="s">
        <v>489</v>
      </c>
    </row>
    <row r="176" spans="1:14" s="15" customFormat="1" ht="8.25" customHeight="1">
      <c r="A176" s="379" t="s">
        <v>250</v>
      </c>
      <c r="B176" s="380"/>
      <c r="C176" s="381" t="s">
        <v>92</v>
      </c>
      <c r="D176" s="382"/>
      <c r="E176" s="382"/>
      <c r="F176" s="382"/>
      <c r="G176" s="383"/>
      <c r="H176" s="59" t="s">
        <v>5</v>
      </c>
      <c r="I176" s="321" t="s">
        <v>489</v>
      </c>
      <c r="J176" s="321" t="s">
        <v>489</v>
      </c>
      <c r="K176" s="321" t="s">
        <v>489</v>
      </c>
      <c r="L176" s="321" t="s">
        <v>489</v>
      </c>
      <c r="M176" s="321" t="s">
        <v>489</v>
      </c>
      <c r="N176" s="321" t="s">
        <v>489</v>
      </c>
    </row>
    <row r="177" spans="1:14" s="15" customFormat="1" ht="8.25" customHeight="1">
      <c r="A177" s="379" t="s">
        <v>251</v>
      </c>
      <c r="B177" s="380"/>
      <c r="C177" s="381" t="s">
        <v>93</v>
      </c>
      <c r="D177" s="382"/>
      <c r="E177" s="382"/>
      <c r="F177" s="382"/>
      <c r="G177" s="383"/>
      <c r="H177" s="59" t="s">
        <v>5</v>
      </c>
      <c r="I177" s="321" t="s">
        <v>489</v>
      </c>
      <c r="J177" s="321" t="s">
        <v>489</v>
      </c>
      <c r="K177" s="321" t="s">
        <v>489</v>
      </c>
      <c r="L177" s="321" t="s">
        <v>489</v>
      </c>
      <c r="M177" s="321" t="s">
        <v>489</v>
      </c>
      <c r="N177" s="321" t="s">
        <v>489</v>
      </c>
    </row>
    <row r="178" spans="1:14" s="15" customFormat="1" ht="8.25" customHeight="1">
      <c r="A178" s="379" t="s">
        <v>252</v>
      </c>
      <c r="B178" s="380"/>
      <c r="C178" s="384" t="s">
        <v>256</v>
      </c>
      <c r="D178" s="385"/>
      <c r="E178" s="385"/>
      <c r="F178" s="385"/>
      <c r="G178" s="386"/>
      <c r="H178" s="59" t="s">
        <v>5</v>
      </c>
      <c r="I178" s="321" t="s">
        <v>489</v>
      </c>
      <c r="J178" s="321" t="s">
        <v>489</v>
      </c>
      <c r="K178" s="321" t="s">
        <v>489</v>
      </c>
      <c r="L178" s="321" t="s">
        <v>489</v>
      </c>
      <c r="M178" s="321" t="s">
        <v>489</v>
      </c>
      <c r="N178" s="321" t="s">
        <v>489</v>
      </c>
    </row>
    <row r="179" spans="1:14" s="15" customFormat="1" ht="8.25" customHeight="1">
      <c r="A179" s="379" t="s">
        <v>253</v>
      </c>
      <c r="B179" s="380"/>
      <c r="C179" s="381" t="s">
        <v>257</v>
      </c>
      <c r="D179" s="382"/>
      <c r="E179" s="382"/>
      <c r="F179" s="382"/>
      <c r="G179" s="383"/>
      <c r="H179" s="59" t="s">
        <v>5</v>
      </c>
      <c r="I179" s="321" t="s">
        <v>489</v>
      </c>
      <c r="J179" s="321" t="s">
        <v>489</v>
      </c>
      <c r="K179" s="321" t="s">
        <v>489</v>
      </c>
      <c r="L179" s="321" t="s">
        <v>489</v>
      </c>
      <c r="M179" s="321" t="s">
        <v>489</v>
      </c>
      <c r="N179" s="321" t="s">
        <v>489</v>
      </c>
    </row>
    <row r="180" spans="1:14" s="15" customFormat="1" ht="8.25" customHeight="1">
      <c r="A180" s="379" t="s">
        <v>254</v>
      </c>
      <c r="B180" s="380"/>
      <c r="C180" s="381" t="s">
        <v>258</v>
      </c>
      <c r="D180" s="382"/>
      <c r="E180" s="382"/>
      <c r="F180" s="382"/>
      <c r="G180" s="383"/>
      <c r="H180" s="59" t="s">
        <v>5</v>
      </c>
      <c r="I180" s="321" t="s">
        <v>489</v>
      </c>
      <c r="J180" s="321" t="s">
        <v>489</v>
      </c>
      <c r="K180" s="321" t="s">
        <v>489</v>
      </c>
      <c r="L180" s="321" t="s">
        <v>489</v>
      </c>
      <c r="M180" s="321" t="s">
        <v>489</v>
      </c>
      <c r="N180" s="321" t="s">
        <v>489</v>
      </c>
    </row>
    <row r="181" spans="1:14" s="15" customFormat="1" ht="9" customHeight="1">
      <c r="A181" s="379" t="s">
        <v>255</v>
      </c>
      <c r="B181" s="380"/>
      <c r="C181" s="384" t="s">
        <v>94</v>
      </c>
      <c r="D181" s="385"/>
      <c r="E181" s="385"/>
      <c r="F181" s="385"/>
      <c r="G181" s="386"/>
      <c r="H181" s="59" t="s">
        <v>5</v>
      </c>
      <c r="I181" s="321" t="s">
        <v>489</v>
      </c>
      <c r="J181" s="321" t="s">
        <v>489</v>
      </c>
      <c r="K181" s="321" t="s">
        <v>489</v>
      </c>
      <c r="L181" s="321" t="s">
        <v>489</v>
      </c>
      <c r="M181" s="321" t="s">
        <v>489</v>
      </c>
      <c r="N181" s="321" t="s">
        <v>489</v>
      </c>
    </row>
    <row r="182" spans="1:14" s="15" customFormat="1" ht="8.25" customHeight="1">
      <c r="A182" s="379" t="s">
        <v>259</v>
      </c>
      <c r="B182" s="380"/>
      <c r="C182" s="420" t="s">
        <v>260</v>
      </c>
      <c r="D182" s="421"/>
      <c r="E182" s="421"/>
      <c r="F182" s="421"/>
      <c r="G182" s="422"/>
      <c r="H182" s="59" t="s">
        <v>5</v>
      </c>
      <c r="I182" s="321" t="s">
        <v>489</v>
      </c>
      <c r="J182" s="321" t="s">
        <v>489</v>
      </c>
      <c r="K182" s="321" t="s">
        <v>489</v>
      </c>
      <c r="L182" s="321" t="s">
        <v>489</v>
      </c>
      <c r="M182" s="321" t="s">
        <v>489</v>
      </c>
      <c r="N182" s="321" t="s">
        <v>489</v>
      </c>
    </row>
    <row r="183" spans="1:14" s="15" customFormat="1" ht="8.25" customHeight="1">
      <c r="A183" s="379" t="s">
        <v>261</v>
      </c>
      <c r="B183" s="380"/>
      <c r="C183" s="384" t="s">
        <v>279</v>
      </c>
      <c r="D183" s="385"/>
      <c r="E183" s="385"/>
      <c r="F183" s="385"/>
      <c r="G183" s="386"/>
      <c r="H183" s="59" t="s">
        <v>5</v>
      </c>
      <c r="I183" s="321" t="s">
        <v>489</v>
      </c>
      <c r="J183" s="321" t="s">
        <v>489</v>
      </c>
      <c r="K183" s="321" t="s">
        <v>489</v>
      </c>
      <c r="L183" s="321" t="s">
        <v>489</v>
      </c>
      <c r="M183" s="321" t="s">
        <v>489</v>
      </c>
      <c r="N183" s="321" t="s">
        <v>489</v>
      </c>
    </row>
    <row r="184" spans="1:14" s="15" customFormat="1" ht="8.25" customHeight="1">
      <c r="A184" s="379" t="s">
        <v>262</v>
      </c>
      <c r="B184" s="380"/>
      <c r="C184" s="384" t="s">
        <v>280</v>
      </c>
      <c r="D184" s="385"/>
      <c r="E184" s="385"/>
      <c r="F184" s="385"/>
      <c r="G184" s="386"/>
      <c r="H184" s="59" t="s">
        <v>5</v>
      </c>
      <c r="I184" s="321" t="s">
        <v>489</v>
      </c>
      <c r="J184" s="321" t="s">
        <v>489</v>
      </c>
      <c r="K184" s="321" t="s">
        <v>489</v>
      </c>
      <c r="L184" s="321" t="s">
        <v>489</v>
      </c>
      <c r="M184" s="321" t="s">
        <v>489</v>
      </c>
      <c r="N184" s="321" t="s">
        <v>489</v>
      </c>
    </row>
    <row r="185" spans="1:14" s="15" customFormat="1" ht="8.25" customHeight="1">
      <c r="A185" s="379" t="s">
        <v>263</v>
      </c>
      <c r="B185" s="380"/>
      <c r="C185" s="381" t="s">
        <v>281</v>
      </c>
      <c r="D185" s="382"/>
      <c r="E185" s="382"/>
      <c r="F185" s="382"/>
      <c r="G185" s="383"/>
      <c r="H185" s="59" t="s">
        <v>5</v>
      </c>
      <c r="I185" s="321" t="s">
        <v>489</v>
      </c>
      <c r="J185" s="321" t="s">
        <v>489</v>
      </c>
      <c r="K185" s="321" t="s">
        <v>489</v>
      </c>
      <c r="L185" s="321" t="s">
        <v>489</v>
      </c>
      <c r="M185" s="321" t="s">
        <v>489</v>
      </c>
      <c r="N185" s="321" t="s">
        <v>489</v>
      </c>
    </row>
    <row r="186" spans="1:14" s="15" customFormat="1" ht="8.25" customHeight="1">
      <c r="A186" s="379" t="s">
        <v>264</v>
      </c>
      <c r="B186" s="380"/>
      <c r="C186" s="381" t="s">
        <v>282</v>
      </c>
      <c r="D186" s="382"/>
      <c r="E186" s="382"/>
      <c r="F186" s="382"/>
      <c r="G186" s="383"/>
      <c r="H186" s="59" t="s">
        <v>5</v>
      </c>
      <c r="I186" s="321" t="s">
        <v>489</v>
      </c>
      <c r="J186" s="321" t="s">
        <v>489</v>
      </c>
      <c r="K186" s="321" t="s">
        <v>489</v>
      </c>
      <c r="L186" s="321" t="s">
        <v>489</v>
      </c>
      <c r="M186" s="321" t="s">
        <v>489</v>
      </c>
      <c r="N186" s="321" t="s">
        <v>489</v>
      </c>
    </row>
    <row r="187" spans="1:14" s="15" customFormat="1" ht="8.25" customHeight="1">
      <c r="A187" s="379" t="s">
        <v>265</v>
      </c>
      <c r="B187" s="380"/>
      <c r="C187" s="381" t="s">
        <v>283</v>
      </c>
      <c r="D187" s="382"/>
      <c r="E187" s="382"/>
      <c r="F187" s="382"/>
      <c r="G187" s="383"/>
      <c r="H187" s="59" t="s">
        <v>5</v>
      </c>
      <c r="I187" s="321" t="s">
        <v>489</v>
      </c>
      <c r="J187" s="321" t="s">
        <v>489</v>
      </c>
      <c r="K187" s="321" t="s">
        <v>489</v>
      </c>
      <c r="L187" s="321" t="s">
        <v>489</v>
      </c>
      <c r="M187" s="321" t="s">
        <v>489</v>
      </c>
      <c r="N187" s="321" t="s">
        <v>489</v>
      </c>
    </row>
    <row r="188" spans="1:14" s="15" customFormat="1" ht="8.25" customHeight="1">
      <c r="A188" s="379" t="s">
        <v>266</v>
      </c>
      <c r="B188" s="380"/>
      <c r="C188" s="384" t="s">
        <v>284</v>
      </c>
      <c r="D188" s="385"/>
      <c r="E188" s="385"/>
      <c r="F188" s="385"/>
      <c r="G188" s="386"/>
      <c r="H188" s="59" t="s">
        <v>5</v>
      </c>
      <c r="I188" s="321" t="s">
        <v>489</v>
      </c>
      <c r="J188" s="321" t="s">
        <v>489</v>
      </c>
      <c r="K188" s="321" t="s">
        <v>489</v>
      </c>
      <c r="L188" s="321" t="s">
        <v>489</v>
      </c>
      <c r="M188" s="321" t="s">
        <v>489</v>
      </c>
      <c r="N188" s="321" t="s">
        <v>489</v>
      </c>
    </row>
    <row r="189" spans="1:14" s="15" customFormat="1" ht="8.25" customHeight="1">
      <c r="A189" s="379" t="s">
        <v>267</v>
      </c>
      <c r="B189" s="380"/>
      <c r="C189" s="384" t="s">
        <v>285</v>
      </c>
      <c r="D189" s="385"/>
      <c r="E189" s="385"/>
      <c r="F189" s="385"/>
      <c r="G189" s="386"/>
      <c r="H189" s="59" t="s">
        <v>5</v>
      </c>
      <c r="I189" s="321" t="s">
        <v>489</v>
      </c>
      <c r="J189" s="321" t="s">
        <v>489</v>
      </c>
      <c r="K189" s="321" t="s">
        <v>489</v>
      </c>
      <c r="L189" s="321" t="s">
        <v>489</v>
      </c>
      <c r="M189" s="321" t="s">
        <v>489</v>
      </c>
      <c r="N189" s="321" t="s">
        <v>489</v>
      </c>
    </row>
    <row r="190" spans="1:14" s="15" customFormat="1" ht="8.25" customHeight="1">
      <c r="A190" s="379" t="s">
        <v>268</v>
      </c>
      <c r="B190" s="380"/>
      <c r="C190" s="384" t="s">
        <v>286</v>
      </c>
      <c r="D190" s="385"/>
      <c r="E190" s="385"/>
      <c r="F190" s="385"/>
      <c r="G190" s="386"/>
      <c r="H190" s="59" t="s">
        <v>5</v>
      </c>
      <c r="I190" s="321" t="s">
        <v>489</v>
      </c>
      <c r="J190" s="321" t="s">
        <v>489</v>
      </c>
      <c r="K190" s="321" t="s">
        <v>489</v>
      </c>
      <c r="L190" s="321" t="s">
        <v>489</v>
      </c>
      <c r="M190" s="321" t="s">
        <v>489</v>
      </c>
      <c r="N190" s="321" t="s">
        <v>489</v>
      </c>
    </row>
    <row r="191" spans="1:14" s="15" customFormat="1" ht="8.25" customHeight="1">
      <c r="A191" s="379" t="s">
        <v>269</v>
      </c>
      <c r="B191" s="380"/>
      <c r="C191" s="384" t="s">
        <v>287</v>
      </c>
      <c r="D191" s="385"/>
      <c r="E191" s="385"/>
      <c r="F191" s="385"/>
      <c r="G191" s="386"/>
      <c r="H191" s="59" t="s">
        <v>5</v>
      </c>
      <c r="I191" s="321" t="s">
        <v>489</v>
      </c>
      <c r="J191" s="321" t="s">
        <v>489</v>
      </c>
      <c r="K191" s="321" t="s">
        <v>489</v>
      </c>
      <c r="L191" s="321" t="s">
        <v>489</v>
      </c>
      <c r="M191" s="321" t="s">
        <v>489</v>
      </c>
      <c r="N191" s="321" t="s">
        <v>489</v>
      </c>
    </row>
    <row r="192" spans="1:14" s="15" customFormat="1" ht="8.25" customHeight="1">
      <c r="A192" s="379" t="s">
        <v>270</v>
      </c>
      <c r="B192" s="380"/>
      <c r="C192" s="384" t="s">
        <v>288</v>
      </c>
      <c r="D192" s="385"/>
      <c r="E192" s="385"/>
      <c r="F192" s="385"/>
      <c r="G192" s="386"/>
      <c r="H192" s="59" t="s">
        <v>5</v>
      </c>
      <c r="I192" s="321" t="s">
        <v>489</v>
      </c>
      <c r="J192" s="321" t="s">
        <v>489</v>
      </c>
      <c r="K192" s="321" t="s">
        <v>489</v>
      </c>
      <c r="L192" s="321" t="s">
        <v>489</v>
      </c>
      <c r="M192" s="321" t="s">
        <v>489</v>
      </c>
      <c r="N192" s="321" t="s">
        <v>489</v>
      </c>
    </row>
    <row r="193" spans="1:14" s="15" customFormat="1" ht="8.25" customHeight="1">
      <c r="A193" s="379" t="s">
        <v>271</v>
      </c>
      <c r="B193" s="380"/>
      <c r="C193" s="384" t="s">
        <v>289</v>
      </c>
      <c r="D193" s="385"/>
      <c r="E193" s="385"/>
      <c r="F193" s="385"/>
      <c r="G193" s="386"/>
      <c r="H193" s="59" t="s">
        <v>5</v>
      </c>
      <c r="I193" s="321" t="s">
        <v>489</v>
      </c>
      <c r="J193" s="321" t="s">
        <v>489</v>
      </c>
      <c r="K193" s="321" t="s">
        <v>489</v>
      </c>
      <c r="L193" s="321" t="s">
        <v>489</v>
      </c>
      <c r="M193" s="321" t="s">
        <v>489</v>
      </c>
      <c r="N193" s="321" t="s">
        <v>489</v>
      </c>
    </row>
    <row r="194" spans="1:14" s="15" customFormat="1" ht="8.25" customHeight="1">
      <c r="A194" s="379" t="s">
        <v>272</v>
      </c>
      <c r="B194" s="380"/>
      <c r="C194" s="381" t="s">
        <v>290</v>
      </c>
      <c r="D194" s="382"/>
      <c r="E194" s="382"/>
      <c r="F194" s="382"/>
      <c r="G194" s="383"/>
      <c r="H194" s="59" t="s">
        <v>5</v>
      </c>
      <c r="I194" s="321" t="s">
        <v>489</v>
      </c>
      <c r="J194" s="321" t="s">
        <v>489</v>
      </c>
      <c r="K194" s="321" t="s">
        <v>489</v>
      </c>
      <c r="L194" s="321" t="s">
        <v>489</v>
      </c>
      <c r="M194" s="321" t="s">
        <v>489</v>
      </c>
      <c r="N194" s="321" t="s">
        <v>489</v>
      </c>
    </row>
    <row r="195" spans="1:14" s="15" customFormat="1" ht="8.25" customHeight="1">
      <c r="A195" s="379" t="s">
        <v>273</v>
      </c>
      <c r="B195" s="380"/>
      <c r="C195" s="384" t="s">
        <v>291</v>
      </c>
      <c r="D195" s="385"/>
      <c r="E195" s="385"/>
      <c r="F195" s="385"/>
      <c r="G195" s="386"/>
      <c r="H195" s="59" t="s">
        <v>5</v>
      </c>
      <c r="I195" s="321" t="s">
        <v>489</v>
      </c>
      <c r="J195" s="321" t="s">
        <v>489</v>
      </c>
      <c r="K195" s="321" t="s">
        <v>489</v>
      </c>
      <c r="L195" s="321" t="s">
        <v>489</v>
      </c>
      <c r="M195" s="321" t="s">
        <v>489</v>
      </c>
      <c r="N195" s="321" t="s">
        <v>489</v>
      </c>
    </row>
    <row r="196" spans="1:14" s="15" customFormat="1" ht="8.25" customHeight="1">
      <c r="A196" s="379" t="s">
        <v>274</v>
      </c>
      <c r="B196" s="380"/>
      <c r="C196" s="384" t="s">
        <v>292</v>
      </c>
      <c r="D196" s="385"/>
      <c r="E196" s="385"/>
      <c r="F196" s="385"/>
      <c r="G196" s="386"/>
      <c r="H196" s="59" t="s">
        <v>5</v>
      </c>
      <c r="I196" s="321" t="s">
        <v>489</v>
      </c>
      <c r="J196" s="321" t="s">
        <v>489</v>
      </c>
      <c r="K196" s="321" t="s">
        <v>489</v>
      </c>
      <c r="L196" s="321" t="s">
        <v>489</v>
      </c>
      <c r="M196" s="321" t="s">
        <v>489</v>
      </c>
      <c r="N196" s="321" t="s">
        <v>489</v>
      </c>
    </row>
    <row r="197" spans="1:14" s="15" customFormat="1" ht="8.25" customHeight="1">
      <c r="A197" s="379" t="s">
        <v>275</v>
      </c>
      <c r="B197" s="380"/>
      <c r="C197" s="384" t="s">
        <v>293</v>
      </c>
      <c r="D197" s="385"/>
      <c r="E197" s="385"/>
      <c r="F197" s="385"/>
      <c r="G197" s="386"/>
      <c r="H197" s="59" t="s">
        <v>5</v>
      </c>
      <c r="I197" s="321" t="s">
        <v>489</v>
      </c>
      <c r="J197" s="321" t="s">
        <v>489</v>
      </c>
      <c r="K197" s="321" t="s">
        <v>489</v>
      </c>
      <c r="L197" s="321" t="s">
        <v>489</v>
      </c>
      <c r="M197" s="321" t="s">
        <v>489</v>
      </c>
      <c r="N197" s="321" t="s">
        <v>489</v>
      </c>
    </row>
    <row r="198" spans="1:14" s="15" customFormat="1" ht="8.25" customHeight="1">
      <c r="A198" s="379" t="s">
        <v>276</v>
      </c>
      <c r="B198" s="380"/>
      <c r="C198" s="384" t="s">
        <v>294</v>
      </c>
      <c r="D198" s="385"/>
      <c r="E198" s="385"/>
      <c r="F198" s="385"/>
      <c r="G198" s="386"/>
      <c r="H198" s="59" t="s">
        <v>5</v>
      </c>
      <c r="I198" s="321" t="s">
        <v>489</v>
      </c>
      <c r="J198" s="321" t="s">
        <v>489</v>
      </c>
      <c r="K198" s="321" t="s">
        <v>489</v>
      </c>
      <c r="L198" s="321" t="s">
        <v>489</v>
      </c>
      <c r="M198" s="321" t="s">
        <v>489</v>
      </c>
      <c r="N198" s="321" t="s">
        <v>489</v>
      </c>
    </row>
    <row r="199" spans="1:14" s="15" customFormat="1" ht="9" customHeight="1">
      <c r="A199" s="379" t="s">
        <v>277</v>
      </c>
      <c r="B199" s="380"/>
      <c r="C199" s="384" t="s">
        <v>295</v>
      </c>
      <c r="D199" s="385"/>
      <c r="E199" s="385"/>
      <c r="F199" s="385"/>
      <c r="G199" s="386"/>
      <c r="H199" s="59" t="s">
        <v>5</v>
      </c>
      <c r="I199" s="321" t="s">
        <v>489</v>
      </c>
      <c r="J199" s="321" t="s">
        <v>489</v>
      </c>
      <c r="K199" s="321" t="s">
        <v>489</v>
      </c>
      <c r="L199" s="321" t="s">
        <v>489</v>
      </c>
      <c r="M199" s="321" t="s">
        <v>489</v>
      </c>
      <c r="N199" s="321" t="s">
        <v>489</v>
      </c>
    </row>
    <row r="200" spans="1:14" s="15" customFormat="1" ht="8.25" customHeight="1">
      <c r="A200" s="379" t="s">
        <v>278</v>
      </c>
      <c r="B200" s="380"/>
      <c r="C200" s="420" t="s">
        <v>296</v>
      </c>
      <c r="D200" s="421"/>
      <c r="E200" s="421"/>
      <c r="F200" s="421"/>
      <c r="G200" s="422"/>
      <c r="H200" s="59" t="s">
        <v>5</v>
      </c>
      <c r="I200" s="321" t="s">
        <v>489</v>
      </c>
      <c r="J200" s="321" t="s">
        <v>489</v>
      </c>
      <c r="K200" s="321" t="s">
        <v>489</v>
      </c>
      <c r="L200" s="321" t="s">
        <v>489</v>
      </c>
      <c r="M200" s="321" t="s">
        <v>489</v>
      </c>
      <c r="N200" s="321" t="s">
        <v>489</v>
      </c>
    </row>
    <row r="201" spans="1:14" s="15" customFormat="1" ht="8.25" customHeight="1">
      <c r="A201" s="379" t="s">
        <v>297</v>
      </c>
      <c r="B201" s="380"/>
      <c r="C201" s="384" t="s">
        <v>304</v>
      </c>
      <c r="D201" s="385"/>
      <c r="E201" s="385"/>
      <c r="F201" s="385"/>
      <c r="G201" s="386"/>
      <c r="H201" s="59" t="s">
        <v>5</v>
      </c>
      <c r="I201" s="321" t="s">
        <v>489</v>
      </c>
      <c r="J201" s="321" t="s">
        <v>489</v>
      </c>
      <c r="K201" s="321" t="s">
        <v>489</v>
      </c>
      <c r="L201" s="321" t="s">
        <v>489</v>
      </c>
      <c r="M201" s="321" t="s">
        <v>489</v>
      </c>
      <c r="N201" s="321" t="s">
        <v>489</v>
      </c>
    </row>
    <row r="202" spans="1:14" s="15" customFormat="1" ht="8.25" customHeight="1">
      <c r="A202" s="379" t="s">
        <v>298</v>
      </c>
      <c r="B202" s="380"/>
      <c r="C202" s="384" t="s">
        <v>305</v>
      </c>
      <c r="D202" s="385"/>
      <c r="E202" s="385"/>
      <c r="F202" s="385"/>
      <c r="G202" s="386"/>
      <c r="H202" s="59" t="s">
        <v>5</v>
      </c>
      <c r="I202" s="321" t="s">
        <v>489</v>
      </c>
      <c r="J202" s="321" t="s">
        <v>489</v>
      </c>
      <c r="K202" s="321" t="s">
        <v>489</v>
      </c>
      <c r="L202" s="321" t="s">
        <v>489</v>
      </c>
      <c r="M202" s="321" t="s">
        <v>489</v>
      </c>
      <c r="N202" s="321" t="s">
        <v>489</v>
      </c>
    </row>
    <row r="203" spans="1:14" s="15" customFormat="1" ht="8.25" customHeight="1">
      <c r="A203" s="379" t="s">
        <v>299</v>
      </c>
      <c r="B203" s="380"/>
      <c r="C203" s="381" t="s">
        <v>306</v>
      </c>
      <c r="D203" s="382"/>
      <c r="E203" s="382"/>
      <c r="F203" s="382"/>
      <c r="G203" s="383"/>
      <c r="H203" s="59" t="s">
        <v>5</v>
      </c>
      <c r="I203" s="321" t="s">
        <v>489</v>
      </c>
      <c r="J203" s="321" t="s">
        <v>489</v>
      </c>
      <c r="K203" s="321" t="s">
        <v>489</v>
      </c>
      <c r="L203" s="321" t="s">
        <v>489</v>
      </c>
      <c r="M203" s="321" t="s">
        <v>489</v>
      </c>
      <c r="N203" s="321" t="s">
        <v>489</v>
      </c>
    </row>
    <row r="204" spans="1:14" s="15" customFormat="1" ht="8.25" customHeight="1">
      <c r="A204" s="379" t="s">
        <v>300</v>
      </c>
      <c r="B204" s="380"/>
      <c r="C204" s="387" t="s">
        <v>307</v>
      </c>
      <c r="D204" s="388"/>
      <c r="E204" s="388"/>
      <c r="F204" s="388"/>
      <c r="G204" s="389"/>
      <c r="H204" s="59" t="s">
        <v>5</v>
      </c>
      <c r="I204" s="321" t="s">
        <v>489</v>
      </c>
      <c r="J204" s="321" t="s">
        <v>489</v>
      </c>
      <c r="K204" s="321" t="s">
        <v>489</v>
      </c>
      <c r="L204" s="321" t="s">
        <v>489</v>
      </c>
      <c r="M204" s="321" t="s">
        <v>489</v>
      </c>
      <c r="N204" s="321" t="s">
        <v>489</v>
      </c>
    </row>
    <row r="205" spans="1:14" s="15" customFormat="1" ht="8.25" customHeight="1">
      <c r="A205" s="379" t="s">
        <v>301</v>
      </c>
      <c r="B205" s="380"/>
      <c r="C205" s="387" t="s">
        <v>308</v>
      </c>
      <c r="D205" s="388"/>
      <c r="E205" s="388"/>
      <c r="F205" s="388"/>
      <c r="G205" s="389"/>
      <c r="H205" s="59" t="s">
        <v>5</v>
      </c>
      <c r="I205" s="321" t="s">
        <v>489</v>
      </c>
      <c r="J205" s="321" t="s">
        <v>489</v>
      </c>
      <c r="K205" s="321" t="s">
        <v>489</v>
      </c>
      <c r="L205" s="321" t="s">
        <v>489</v>
      </c>
      <c r="M205" s="321" t="s">
        <v>489</v>
      </c>
      <c r="N205" s="321" t="s">
        <v>489</v>
      </c>
    </row>
    <row r="206" spans="1:14" s="15" customFormat="1" ht="9" customHeight="1">
      <c r="A206" s="379" t="s">
        <v>302</v>
      </c>
      <c r="B206" s="380"/>
      <c r="C206" s="384" t="s">
        <v>309</v>
      </c>
      <c r="D206" s="385"/>
      <c r="E206" s="385"/>
      <c r="F206" s="385"/>
      <c r="G206" s="386"/>
      <c r="H206" s="59" t="s">
        <v>5</v>
      </c>
      <c r="I206" s="321" t="s">
        <v>489</v>
      </c>
      <c r="J206" s="321" t="s">
        <v>489</v>
      </c>
      <c r="K206" s="321" t="s">
        <v>489</v>
      </c>
      <c r="L206" s="321" t="s">
        <v>489</v>
      </c>
      <c r="M206" s="321" t="s">
        <v>489</v>
      </c>
      <c r="N206" s="321" t="s">
        <v>489</v>
      </c>
    </row>
    <row r="207" spans="1:14" s="15" customFormat="1" ht="8.25" customHeight="1">
      <c r="A207" s="379" t="s">
        <v>303</v>
      </c>
      <c r="B207" s="380"/>
      <c r="C207" s="420" t="s">
        <v>310</v>
      </c>
      <c r="D207" s="421"/>
      <c r="E207" s="421"/>
      <c r="F207" s="421"/>
      <c r="G207" s="422"/>
      <c r="H207" s="59" t="s">
        <v>5</v>
      </c>
      <c r="I207" s="321" t="s">
        <v>489</v>
      </c>
      <c r="J207" s="321" t="s">
        <v>489</v>
      </c>
      <c r="K207" s="321" t="s">
        <v>489</v>
      </c>
      <c r="L207" s="321" t="s">
        <v>489</v>
      </c>
      <c r="M207" s="321" t="s">
        <v>489</v>
      </c>
      <c r="N207" s="321" t="s">
        <v>489</v>
      </c>
    </row>
    <row r="208" spans="1:14" s="15" customFormat="1" ht="8.25" customHeight="1">
      <c r="A208" s="379" t="s">
        <v>311</v>
      </c>
      <c r="B208" s="380"/>
      <c r="C208" s="384" t="s">
        <v>323</v>
      </c>
      <c r="D208" s="385"/>
      <c r="E208" s="385"/>
      <c r="F208" s="385"/>
      <c r="G208" s="386"/>
      <c r="H208" s="59" t="s">
        <v>5</v>
      </c>
      <c r="I208" s="321" t="s">
        <v>489</v>
      </c>
      <c r="J208" s="321" t="s">
        <v>489</v>
      </c>
      <c r="K208" s="321" t="s">
        <v>489</v>
      </c>
      <c r="L208" s="321" t="s">
        <v>489</v>
      </c>
      <c r="M208" s="321" t="s">
        <v>489</v>
      </c>
      <c r="N208" s="321" t="s">
        <v>489</v>
      </c>
    </row>
    <row r="209" spans="1:14" s="15" customFormat="1" ht="8.25" customHeight="1">
      <c r="A209" s="379" t="s">
        <v>312</v>
      </c>
      <c r="B209" s="380"/>
      <c r="C209" s="381" t="s">
        <v>324</v>
      </c>
      <c r="D209" s="382"/>
      <c r="E209" s="382"/>
      <c r="F209" s="382"/>
      <c r="G209" s="383"/>
      <c r="H209" s="59" t="s">
        <v>5</v>
      </c>
      <c r="I209" s="321" t="s">
        <v>489</v>
      </c>
      <c r="J209" s="321" t="s">
        <v>489</v>
      </c>
      <c r="K209" s="321" t="s">
        <v>489</v>
      </c>
      <c r="L209" s="321" t="s">
        <v>489</v>
      </c>
      <c r="M209" s="321" t="s">
        <v>489</v>
      </c>
      <c r="N209" s="321" t="s">
        <v>489</v>
      </c>
    </row>
    <row r="210" spans="1:14" s="15" customFormat="1" ht="8.25" customHeight="1">
      <c r="A210" s="379" t="s">
        <v>313</v>
      </c>
      <c r="B210" s="380"/>
      <c r="C210" s="381" t="s">
        <v>325</v>
      </c>
      <c r="D210" s="382"/>
      <c r="E210" s="382"/>
      <c r="F210" s="382"/>
      <c r="G210" s="383"/>
      <c r="H210" s="59" t="s">
        <v>5</v>
      </c>
      <c r="I210" s="321" t="s">
        <v>489</v>
      </c>
      <c r="J210" s="321" t="s">
        <v>489</v>
      </c>
      <c r="K210" s="321" t="s">
        <v>489</v>
      </c>
      <c r="L210" s="321" t="s">
        <v>489</v>
      </c>
      <c r="M210" s="321" t="s">
        <v>489</v>
      </c>
      <c r="N210" s="321" t="s">
        <v>489</v>
      </c>
    </row>
    <row r="211" spans="1:14" s="15" customFormat="1" ht="8.25" customHeight="1">
      <c r="A211" s="379" t="s">
        <v>314</v>
      </c>
      <c r="B211" s="380"/>
      <c r="C211" s="381" t="s">
        <v>326</v>
      </c>
      <c r="D211" s="382"/>
      <c r="E211" s="382"/>
      <c r="F211" s="382"/>
      <c r="G211" s="383"/>
      <c r="H211" s="59" t="s">
        <v>5</v>
      </c>
      <c r="I211" s="321" t="s">
        <v>489</v>
      </c>
      <c r="J211" s="321" t="s">
        <v>489</v>
      </c>
      <c r="K211" s="321" t="s">
        <v>489</v>
      </c>
      <c r="L211" s="321" t="s">
        <v>489</v>
      </c>
      <c r="M211" s="321" t="s">
        <v>489</v>
      </c>
      <c r="N211" s="321" t="s">
        <v>489</v>
      </c>
    </row>
    <row r="212" spans="1:14" s="15" customFormat="1" ht="8.25" customHeight="1">
      <c r="A212" s="379" t="s">
        <v>315</v>
      </c>
      <c r="B212" s="380"/>
      <c r="C212" s="381" t="s">
        <v>327</v>
      </c>
      <c r="D212" s="382"/>
      <c r="E212" s="382"/>
      <c r="F212" s="382"/>
      <c r="G212" s="383"/>
      <c r="H212" s="59" t="s">
        <v>5</v>
      </c>
      <c r="I212" s="321" t="s">
        <v>489</v>
      </c>
      <c r="J212" s="321" t="s">
        <v>489</v>
      </c>
      <c r="K212" s="321" t="s">
        <v>489</v>
      </c>
      <c r="L212" s="321" t="s">
        <v>489</v>
      </c>
      <c r="M212" s="321" t="s">
        <v>489</v>
      </c>
      <c r="N212" s="321" t="s">
        <v>489</v>
      </c>
    </row>
    <row r="213" spans="1:14" s="15" customFormat="1" ht="8.25" customHeight="1">
      <c r="A213" s="379" t="s">
        <v>316</v>
      </c>
      <c r="B213" s="380"/>
      <c r="C213" s="381" t="s">
        <v>328</v>
      </c>
      <c r="D213" s="382"/>
      <c r="E213" s="382"/>
      <c r="F213" s="382"/>
      <c r="G213" s="383"/>
      <c r="H213" s="59" t="s">
        <v>5</v>
      </c>
      <c r="I213" s="321" t="s">
        <v>489</v>
      </c>
      <c r="J213" s="321" t="s">
        <v>489</v>
      </c>
      <c r="K213" s="321" t="s">
        <v>489</v>
      </c>
      <c r="L213" s="321" t="s">
        <v>489</v>
      </c>
      <c r="M213" s="321" t="s">
        <v>489</v>
      </c>
      <c r="N213" s="321" t="s">
        <v>489</v>
      </c>
    </row>
    <row r="214" spans="1:14" s="15" customFormat="1" ht="8.25" customHeight="1">
      <c r="A214" s="379" t="s">
        <v>317</v>
      </c>
      <c r="B214" s="380"/>
      <c r="C214" s="381" t="s">
        <v>329</v>
      </c>
      <c r="D214" s="382"/>
      <c r="E214" s="382"/>
      <c r="F214" s="382"/>
      <c r="G214" s="383"/>
      <c r="H214" s="59" t="s">
        <v>5</v>
      </c>
      <c r="I214" s="321" t="s">
        <v>489</v>
      </c>
      <c r="J214" s="321" t="s">
        <v>489</v>
      </c>
      <c r="K214" s="321" t="s">
        <v>489</v>
      </c>
      <c r="L214" s="321" t="s">
        <v>489</v>
      </c>
      <c r="M214" s="321" t="s">
        <v>489</v>
      </c>
      <c r="N214" s="321" t="s">
        <v>489</v>
      </c>
    </row>
    <row r="215" spans="1:14" s="15" customFormat="1" ht="8.25" customHeight="1">
      <c r="A215" s="379" t="s">
        <v>318</v>
      </c>
      <c r="B215" s="380"/>
      <c r="C215" s="384" t="s">
        <v>330</v>
      </c>
      <c r="D215" s="385"/>
      <c r="E215" s="385"/>
      <c r="F215" s="385"/>
      <c r="G215" s="386"/>
      <c r="H215" s="59" t="s">
        <v>5</v>
      </c>
      <c r="I215" s="321" t="s">
        <v>489</v>
      </c>
      <c r="J215" s="321" t="s">
        <v>489</v>
      </c>
      <c r="K215" s="321" t="s">
        <v>489</v>
      </c>
      <c r="L215" s="321" t="s">
        <v>489</v>
      </c>
      <c r="M215" s="321" t="s">
        <v>489</v>
      </c>
      <c r="N215" s="321" t="s">
        <v>489</v>
      </c>
    </row>
    <row r="216" spans="1:14" s="15" customFormat="1" ht="8.25" customHeight="1">
      <c r="A216" s="379" t="s">
        <v>319</v>
      </c>
      <c r="B216" s="380"/>
      <c r="C216" s="384" t="s">
        <v>331</v>
      </c>
      <c r="D216" s="385"/>
      <c r="E216" s="385"/>
      <c r="F216" s="385"/>
      <c r="G216" s="386"/>
      <c r="H216" s="59" t="s">
        <v>5</v>
      </c>
      <c r="I216" s="321" t="s">
        <v>489</v>
      </c>
      <c r="J216" s="321" t="s">
        <v>489</v>
      </c>
      <c r="K216" s="321" t="s">
        <v>489</v>
      </c>
      <c r="L216" s="321" t="s">
        <v>489</v>
      </c>
      <c r="M216" s="321" t="s">
        <v>489</v>
      </c>
      <c r="N216" s="321" t="s">
        <v>489</v>
      </c>
    </row>
    <row r="217" spans="1:14" s="15" customFormat="1" ht="8.25" customHeight="1">
      <c r="A217" s="379" t="s">
        <v>320</v>
      </c>
      <c r="B217" s="380"/>
      <c r="C217" s="384" t="s">
        <v>120</v>
      </c>
      <c r="D217" s="385"/>
      <c r="E217" s="385"/>
      <c r="F217" s="385"/>
      <c r="G217" s="386"/>
      <c r="H217" s="59" t="s">
        <v>489</v>
      </c>
      <c r="I217" s="321" t="s">
        <v>489</v>
      </c>
      <c r="J217" s="321" t="s">
        <v>489</v>
      </c>
      <c r="K217" s="321" t="s">
        <v>489</v>
      </c>
      <c r="L217" s="321" t="s">
        <v>489</v>
      </c>
      <c r="M217" s="321" t="s">
        <v>489</v>
      </c>
      <c r="N217" s="321" t="s">
        <v>489</v>
      </c>
    </row>
    <row r="218" spans="1:14" s="15" customFormat="1" ht="9" customHeight="1">
      <c r="A218" s="379" t="s">
        <v>321</v>
      </c>
      <c r="B218" s="380"/>
      <c r="C218" s="381" t="s">
        <v>332</v>
      </c>
      <c r="D218" s="382"/>
      <c r="E218" s="382"/>
      <c r="F218" s="382"/>
      <c r="G218" s="383"/>
      <c r="H218" s="59" t="s">
        <v>5</v>
      </c>
      <c r="I218" s="321" t="s">
        <v>489</v>
      </c>
      <c r="J218" s="321" t="s">
        <v>489</v>
      </c>
      <c r="K218" s="321" t="s">
        <v>489</v>
      </c>
      <c r="L218" s="321" t="s">
        <v>489</v>
      </c>
      <c r="M218" s="321" t="s">
        <v>489</v>
      </c>
      <c r="N218" s="321" t="s">
        <v>489</v>
      </c>
    </row>
    <row r="219" spans="1:14" s="15" customFormat="1" ht="8.25" customHeight="1">
      <c r="A219" s="379" t="s">
        <v>322</v>
      </c>
      <c r="B219" s="380"/>
      <c r="C219" s="420" t="s">
        <v>333</v>
      </c>
      <c r="D219" s="421"/>
      <c r="E219" s="421"/>
      <c r="F219" s="421"/>
      <c r="G219" s="422"/>
      <c r="H219" s="59" t="s">
        <v>5</v>
      </c>
      <c r="I219" s="321" t="s">
        <v>489</v>
      </c>
      <c r="J219" s="321" t="s">
        <v>489</v>
      </c>
      <c r="K219" s="321" t="s">
        <v>489</v>
      </c>
      <c r="L219" s="321" t="s">
        <v>489</v>
      </c>
      <c r="M219" s="321" t="s">
        <v>489</v>
      </c>
      <c r="N219" s="321" t="s">
        <v>489</v>
      </c>
    </row>
    <row r="220" spans="1:14" s="15" customFormat="1" ht="8.25" customHeight="1">
      <c r="A220" s="379" t="s">
        <v>334</v>
      </c>
      <c r="B220" s="380"/>
      <c r="C220" s="384" t="s">
        <v>347</v>
      </c>
      <c r="D220" s="385"/>
      <c r="E220" s="385"/>
      <c r="F220" s="385"/>
      <c r="G220" s="386"/>
      <c r="H220" s="59" t="s">
        <v>5</v>
      </c>
      <c r="I220" s="321" t="s">
        <v>489</v>
      </c>
      <c r="J220" s="321" t="s">
        <v>489</v>
      </c>
      <c r="K220" s="321" t="s">
        <v>489</v>
      </c>
      <c r="L220" s="321" t="s">
        <v>489</v>
      </c>
      <c r="M220" s="321" t="s">
        <v>489</v>
      </c>
      <c r="N220" s="321" t="s">
        <v>489</v>
      </c>
    </row>
    <row r="221" spans="1:14" s="15" customFormat="1" ht="8.25" customHeight="1">
      <c r="A221" s="379" t="s">
        <v>335</v>
      </c>
      <c r="B221" s="380"/>
      <c r="C221" s="384" t="s">
        <v>348</v>
      </c>
      <c r="D221" s="385"/>
      <c r="E221" s="385"/>
      <c r="F221" s="385"/>
      <c r="G221" s="386"/>
      <c r="H221" s="59" t="s">
        <v>5</v>
      </c>
      <c r="I221" s="321" t="s">
        <v>489</v>
      </c>
      <c r="J221" s="321" t="s">
        <v>489</v>
      </c>
      <c r="K221" s="321" t="s">
        <v>489</v>
      </c>
      <c r="L221" s="321" t="s">
        <v>489</v>
      </c>
      <c r="M221" s="321" t="s">
        <v>489</v>
      </c>
      <c r="N221" s="321" t="s">
        <v>489</v>
      </c>
    </row>
    <row r="222" spans="1:14" s="15" customFormat="1" ht="8.25" customHeight="1">
      <c r="A222" s="379" t="s">
        <v>336</v>
      </c>
      <c r="B222" s="380"/>
      <c r="C222" s="381" t="s">
        <v>349</v>
      </c>
      <c r="D222" s="382"/>
      <c r="E222" s="382"/>
      <c r="F222" s="382"/>
      <c r="G222" s="383"/>
      <c r="H222" s="59" t="s">
        <v>5</v>
      </c>
      <c r="I222" s="321" t="s">
        <v>489</v>
      </c>
      <c r="J222" s="321" t="s">
        <v>489</v>
      </c>
      <c r="K222" s="321" t="s">
        <v>489</v>
      </c>
      <c r="L222" s="321" t="s">
        <v>489</v>
      </c>
      <c r="M222" s="321" t="s">
        <v>489</v>
      </c>
      <c r="N222" s="321" t="s">
        <v>489</v>
      </c>
    </row>
    <row r="223" spans="1:14" s="15" customFormat="1" ht="8.25" customHeight="1">
      <c r="A223" s="379" t="s">
        <v>337</v>
      </c>
      <c r="B223" s="380"/>
      <c r="C223" s="381" t="s">
        <v>350</v>
      </c>
      <c r="D223" s="382"/>
      <c r="E223" s="382"/>
      <c r="F223" s="382"/>
      <c r="G223" s="383"/>
      <c r="H223" s="59" t="s">
        <v>5</v>
      </c>
      <c r="I223" s="321" t="s">
        <v>489</v>
      </c>
      <c r="J223" s="321" t="s">
        <v>489</v>
      </c>
      <c r="K223" s="321" t="s">
        <v>489</v>
      </c>
      <c r="L223" s="321" t="s">
        <v>489</v>
      </c>
      <c r="M223" s="321" t="s">
        <v>489</v>
      </c>
      <c r="N223" s="321" t="s">
        <v>489</v>
      </c>
    </row>
    <row r="224" spans="1:14" s="15" customFormat="1" ht="8.25" customHeight="1">
      <c r="A224" s="379" t="s">
        <v>338</v>
      </c>
      <c r="B224" s="380"/>
      <c r="C224" s="381" t="s">
        <v>351</v>
      </c>
      <c r="D224" s="382"/>
      <c r="E224" s="382"/>
      <c r="F224" s="382"/>
      <c r="G224" s="383"/>
      <c r="H224" s="59" t="s">
        <v>5</v>
      </c>
      <c r="I224" s="321" t="s">
        <v>489</v>
      </c>
      <c r="J224" s="321" t="s">
        <v>489</v>
      </c>
      <c r="K224" s="321" t="s">
        <v>489</v>
      </c>
      <c r="L224" s="321" t="s">
        <v>489</v>
      </c>
      <c r="M224" s="321" t="s">
        <v>489</v>
      </c>
      <c r="N224" s="321" t="s">
        <v>489</v>
      </c>
    </row>
    <row r="225" spans="1:14" s="15" customFormat="1" ht="8.25" customHeight="1">
      <c r="A225" s="379" t="s">
        <v>339</v>
      </c>
      <c r="B225" s="380"/>
      <c r="C225" s="384" t="s">
        <v>352</v>
      </c>
      <c r="D225" s="385"/>
      <c r="E225" s="385"/>
      <c r="F225" s="385"/>
      <c r="G225" s="386"/>
      <c r="H225" s="59" t="s">
        <v>5</v>
      </c>
      <c r="I225" s="321" t="s">
        <v>489</v>
      </c>
      <c r="J225" s="321" t="s">
        <v>489</v>
      </c>
      <c r="K225" s="321" t="s">
        <v>489</v>
      </c>
      <c r="L225" s="321" t="s">
        <v>489</v>
      </c>
      <c r="M225" s="321" t="s">
        <v>489</v>
      </c>
      <c r="N225" s="321" t="s">
        <v>489</v>
      </c>
    </row>
    <row r="226" spans="1:14" s="15" customFormat="1" ht="8.25" customHeight="1">
      <c r="A226" s="379" t="s">
        <v>340</v>
      </c>
      <c r="B226" s="380"/>
      <c r="C226" s="384" t="s">
        <v>353</v>
      </c>
      <c r="D226" s="385"/>
      <c r="E226" s="385"/>
      <c r="F226" s="385"/>
      <c r="G226" s="386"/>
      <c r="H226" s="59" t="s">
        <v>5</v>
      </c>
      <c r="I226" s="321" t="s">
        <v>489</v>
      </c>
      <c r="J226" s="321" t="s">
        <v>489</v>
      </c>
      <c r="K226" s="321" t="s">
        <v>489</v>
      </c>
      <c r="L226" s="321" t="s">
        <v>489</v>
      </c>
      <c r="M226" s="321" t="s">
        <v>489</v>
      </c>
      <c r="N226" s="321" t="s">
        <v>489</v>
      </c>
    </row>
    <row r="227" spans="1:14" s="15" customFormat="1" ht="8.25" customHeight="1">
      <c r="A227" s="379" t="s">
        <v>341</v>
      </c>
      <c r="B227" s="380"/>
      <c r="C227" s="381" t="s">
        <v>354</v>
      </c>
      <c r="D227" s="382"/>
      <c r="E227" s="382"/>
      <c r="F227" s="382"/>
      <c r="G227" s="383"/>
      <c r="H227" s="59" t="s">
        <v>5</v>
      </c>
      <c r="I227" s="321" t="s">
        <v>489</v>
      </c>
      <c r="J227" s="321" t="s">
        <v>489</v>
      </c>
      <c r="K227" s="321" t="s">
        <v>489</v>
      </c>
      <c r="L227" s="321" t="s">
        <v>489</v>
      </c>
      <c r="M227" s="321" t="s">
        <v>489</v>
      </c>
      <c r="N227" s="321" t="s">
        <v>489</v>
      </c>
    </row>
    <row r="228" spans="1:14" s="15" customFormat="1" ht="8.25">
      <c r="A228" s="379" t="s">
        <v>342</v>
      </c>
      <c r="B228" s="380"/>
      <c r="C228" s="381" t="s">
        <v>683</v>
      </c>
      <c r="D228" s="382"/>
      <c r="E228" s="382"/>
      <c r="F228" s="382"/>
      <c r="G228" s="383"/>
      <c r="H228" s="59" t="s">
        <v>5</v>
      </c>
      <c r="I228" s="321" t="s">
        <v>489</v>
      </c>
      <c r="J228" s="321" t="s">
        <v>489</v>
      </c>
      <c r="K228" s="321" t="s">
        <v>489</v>
      </c>
      <c r="L228" s="321" t="s">
        <v>489</v>
      </c>
      <c r="M228" s="321" t="s">
        <v>489</v>
      </c>
      <c r="N228" s="321" t="s">
        <v>489</v>
      </c>
    </row>
    <row r="229" spans="1:14" s="15" customFormat="1" ht="8.25" customHeight="1">
      <c r="A229" s="379" t="s">
        <v>343</v>
      </c>
      <c r="B229" s="380"/>
      <c r="C229" s="384" t="s">
        <v>355</v>
      </c>
      <c r="D229" s="385"/>
      <c r="E229" s="385"/>
      <c r="F229" s="385"/>
      <c r="G229" s="386"/>
      <c r="H229" s="59" t="s">
        <v>5</v>
      </c>
      <c r="I229" s="321" t="s">
        <v>489</v>
      </c>
      <c r="J229" s="321" t="s">
        <v>489</v>
      </c>
      <c r="K229" s="321" t="s">
        <v>489</v>
      </c>
      <c r="L229" s="321" t="s">
        <v>489</v>
      </c>
      <c r="M229" s="321" t="s">
        <v>489</v>
      </c>
      <c r="N229" s="321" t="s">
        <v>489</v>
      </c>
    </row>
    <row r="230" spans="1:14" s="15" customFormat="1" ht="8.25" customHeight="1">
      <c r="A230" s="379" t="s">
        <v>344</v>
      </c>
      <c r="B230" s="380"/>
      <c r="C230" s="384" t="s">
        <v>356</v>
      </c>
      <c r="D230" s="385"/>
      <c r="E230" s="385"/>
      <c r="F230" s="385"/>
      <c r="G230" s="386"/>
      <c r="H230" s="59" t="s">
        <v>5</v>
      </c>
      <c r="I230" s="321" t="s">
        <v>489</v>
      </c>
      <c r="J230" s="321" t="s">
        <v>489</v>
      </c>
      <c r="K230" s="321" t="s">
        <v>489</v>
      </c>
      <c r="L230" s="321" t="s">
        <v>489</v>
      </c>
      <c r="M230" s="321" t="s">
        <v>489</v>
      </c>
      <c r="N230" s="321" t="s">
        <v>489</v>
      </c>
    </row>
    <row r="231" spans="1:14" s="15" customFormat="1" ht="17.25" customHeight="1">
      <c r="A231" s="379" t="s">
        <v>345</v>
      </c>
      <c r="B231" s="380"/>
      <c r="C231" s="384" t="s">
        <v>357</v>
      </c>
      <c r="D231" s="385"/>
      <c r="E231" s="385"/>
      <c r="F231" s="385"/>
      <c r="G231" s="386"/>
      <c r="H231" s="59" t="s">
        <v>5</v>
      </c>
      <c r="I231" s="321" t="s">
        <v>489</v>
      </c>
      <c r="J231" s="321" t="s">
        <v>489</v>
      </c>
      <c r="K231" s="321" t="s">
        <v>489</v>
      </c>
      <c r="L231" s="321" t="s">
        <v>489</v>
      </c>
      <c r="M231" s="321" t="s">
        <v>489</v>
      </c>
      <c r="N231" s="321" t="s">
        <v>489</v>
      </c>
    </row>
    <row r="232" spans="1:14" s="15" customFormat="1" ht="8.25" customHeight="1">
      <c r="A232" s="379" t="s">
        <v>346</v>
      </c>
      <c r="B232" s="380"/>
      <c r="C232" s="420" t="s">
        <v>358</v>
      </c>
      <c r="D232" s="421"/>
      <c r="E232" s="421"/>
      <c r="F232" s="421"/>
      <c r="G232" s="422"/>
      <c r="H232" s="59" t="s">
        <v>5</v>
      </c>
      <c r="I232" s="321" t="s">
        <v>489</v>
      </c>
      <c r="J232" s="321" t="s">
        <v>489</v>
      </c>
      <c r="K232" s="321" t="s">
        <v>489</v>
      </c>
      <c r="L232" s="321" t="s">
        <v>489</v>
      </c>
      <c r="M232" s="321" t="s">
        <v>489</v>
      </c>
      <c r="N232" s="321" t="s">
        <v>489</v>
      </c>
    </row>
    <row r="233" spans="1:14" s="15" customFormat="1" ht="8.25" customHeight="1">
      <c r="A233" s="379" t="s">
        <v>363</v>
      </c>
      <c r="B233" s="380"/>
      <c r="C233" s="384" t="s">
        <v>702</v>
      </c>
      <c r="D233" s="385"/>
      <c r="E233" s="385"/>
      <c r="F233" s="385"/>
      <c r="G233" s="386"/>
      <c r="H233" s="59" t="s">
        <v>5</v>
      </c>
      <c r="I233" s="321" t="s">
        <v>489</v>
      </c>
      <c r="J233" s="321" t="s">
        <v>489</v>
      </c>
      <c r="K233" s="321" t="s">
        <v>489</v>
      </c>
      <c r="L233" s="321" t="s">
        <v>489</v>
      </c>
      <c r="M233" s="321" t="s">
        <v>489</v>
      </c>
      <c r="N233" s="321" t="s">
        <v>489</v>
      </c>
    </row>
    <row r="234" spans="1:14" s="15" customFormat="1" ht="8.25" customHeight="1">
      <c r="A234" s="379" t="s">
        <v>364</v>
      </c>
      <c r="B234" s="380"/>
      <c r="C234" s="381" t="s">
        <v>349</v>
      </c>
      <c r="D234" s="382"/>
      <c r="E234" s="382"/>
      <c r="F234" s="382"/>
      <c r="G234" s="383"/>
      <c r="H234" s="59" t="s">
        <v>5</v>
      </c>
      <c r="I234" s="321" t="s">
        <v>489</v>
      </c>
      <c r="J234" s="321" t="s">
        <v>489</v>
      </c>
      <c r="K234" s="321" t="s">
        <v>489</v>
      </c>
      <c r="L234" s="321" t="s">
        <v>489</v>
      </c>
      <c r="M234" s="321" t="s">
        <v>489</v>
      </c>
      <c r="N234" s="321" t="s">
        <v>489</v>
      </c>
    </row>
    <row r="235" spans="1:14" s="15" customFormat="1" ht="8.25" customHeight="1">
      <c r="A235" s="379" t="s">
        <v>365</v>
      </c>
      <c r="B235" s="380"/>
      <c r="C235" s="381" t="s">
        <v>350</v>
      </c>
      <c r="D235" s="382"/>
      <c r="E235" s="382"/>
      <c r="F235" s="382"/>
      <c r="G235" s="383"/>
      <c r="H235" s="59" t="s">
        <v>5</v>
      </c>
      <c r="I235" s="321" t="s">
        <v>489</v>
      </c>
      <c r="J235" s="321" t="s">
        <v>489</v>
      </c>
      <c r="K235" s="321" t="s">
        <v>489</v>
      </c>
      <c r="L235" s="321" t="s">
        <v>489</v>
      </c>
      <c r="M235" s="321" t="s">
        <v>489</v>
      </c>
      <c r="N235" s="321" t="s">
        <v>489</v>
      </c>
    </row>
    <row r="236" spans="1:14" s="15" customFormat="1" ht="8.25" customHeight="1">
      <c r="A236" s="379" t="s">
        <v>366</v>
      </c>
      <c r="B236" s="380"/>
      <c r="C236" s="381" t="s">
        <v>351</v>
      </c>
      <c r="D236" s="382"/>
      <c r="E236" s="382"/>
      <c r="F236" s="382"/>
      <c r="G236" s="383"/>
      <c r="H236" s="59" t="s">
        <v>5</v>
      </c>
      <c r="I236" s="321" t="s">
        <v>489</v>
      </c>
      <c r="J236" s="321" t="s">
        <v>489</v>
      </c>
      <c r="K236" s="321" t="s">
        <v>489</v>
      </c>
      <c r="L236" s="321" t="s">
        <v>489</v>
      </c>
      <c r="M236" s="321" t="s">
        <v>489</v>
      </c>
      <c r="N236" s="321" t="s">
        <v>489</v>
      </c>
    </row>
    <row r="237" spans="1:14" s="15" customFormat="1" ht="8.25" customHeight="1">
      <c r="A237" s="379" t="s">
        <v>367</v>
      </c>
      <c r="B237" s="380"/>
      <c r="C237" s="384" t="s">
        <v>221</v>
      </c>
      <c r="D237" s="385"/>
      <c r="E237" s="385"/>
      <c r="F237" s="385"/>
      <c r="G237" s="386"/>
      <c r="H237" s="59" t="s">
        <v>5</v>
      </c>
      <c r="I237" s="321" t="s">
        <v>489</v>
      </c>
      <c r="J237" s="321" t="s">
        <v>489</v>
      </c>
      <c r="K237" s="321" t="s">
        <v>489</v>
      </c>
      <c r="L237" s="321" t="s">
        <v>489</v>
      </c>
      <c r="M237" s="321" t="s">
        <v>489</v>
      </c>
      <c r="N237" s="321" t="s">
        <v>489</v>
      </c>
    </row>
    <row r="238" spans="1:14" s="15" customFormat="1" ht="13.5" customHeight="1">
      <c r="A238" s="379" t="s">
        <v>368</v>
      </c>
      <c r="B238" s="380"/>
      <c r="C238" s="384" t="s">
        <v>370</v>
      </c>
      <c r="D238" s="385"/>
      <c r="E238" s="385"/>
      <c r="F238" s="385"/>
      <c r="G238" s="386"/>
      <c r="H238" s="59" t="s">
        <v>5</v>
      </c>
      <c r="I238" s="321" t="s">
        <v>489</v>
      </c>
      <c r="J238" s="321" t="s">
        <v>489</v>
      </c>
      <c r="K238" s="321" t="s">
        <v>489</v>
      </c>
      <c r="L238" s="321" t="s">
        <v>489</v>
      </c>
      <c r="M238" s="321" t="s">
        <v>489</v>
      </c>
      <c r="N238" s="321" t="s">
        <v>489</v>
      </c>
    </row>
    <row r="239" spans="1:14" s="15" customFormat="1" ht="15.75" customHeight="1">
      <c r="A239" s="379" t="s">
        <v>369</v>
      </c>
      <c r="B239" s="380"/>
      <c r="C239" s="420" t="s">
        <v>371</v>
      </c>
      <c r="D239" s="421"/>
      <c r="E239" s="421"/>
      <c r="F239" s="421"/>
      <c r="G239" s="422"/>
      <c r="H239" s="59" t="s">
        <v>5</v>
      </c>
      <c r="I239" s="321" t="s">
        <v>489</v>
      </c>
      <c r="J239" s="321" t="s">
        <v>489</v>
      </c>
      <c r="K239" s="321" t="s">
        <v>489</v>
      </c>
      <c r="L239" s="321" t="s">
        <v>489</v>
      </c>
      <c r="M239" s="321" t="s">
        <v>489</v>
      </c>
      <c r="N239" s="321" t="s">
        <v>489</v>
      </c>
    </row>
    <row r="240" spans="1:14" s="15" customFormat="1" ht="8.25" customHeight="1">
      <c r="A240" s="379" t="s">
        <v>372</v>
      </c>
      <c r="B240" s="380"/>
      <c r="C240" s="420" t="s">
        <v>703</v>
      </c>
      <c r="D240" s="421"/>
      <c r="E240" s="421"/>
      <c r="F240" s="421"/>
      <c r="G240" s="422"/>
      <c r="H240" s="59" t="s">
        <v>5</v>
      </c>
      <c r="I240" s="321" t="s">
        <v>489</v>
      </c>
      <c r="J240" s="321" t="s">
        <v>489</v>
      </c>
      <c r="K240" s="321" t="s">
        <v>489</v>
      </c>
      <c r="L240" s="321" t="s">
        <v>489</v>
      </c>
      <c r="M240" s="321" t="s">
        <v>489</v>
      </c>
      <c r="N240" s="321" t="s">
        <v>489</v>
      </c>
    </row>
    <row r="241" spans="1:14" s="15" customFormat="1" ht="8.25" customHeight="1">
      <c r="A241" s="379" t="s">
        <v>373</v>
      </c>
      <c r="B241" s="380"/>
      <c r="C241" s="384" t="s">
        <v>420</v>
      </c>
      <c r="D241" s="385"/>
      <c r="E241" s="385"/>
      <c r="F241" s="385"/>
      <c r="G241" s="386"/>
      <c r="H241" s="59" t="s">
        <v>5</v>
      </c>
      <c r="I241" s="321" t="s">
        <v>489</v>
      </c>
      <c r="J241" s="321" t="s">
        <v>489</v>
      </c>
      <c r="K241" s="321" t="s">
        <v>489</v>
      </c>
      <c r="L241" s="321" t="s">
        <v>489</v>
      </c>
      <c r="M241" s="321" t="s">
        <v>489</v>
      </c>
      <c r="N241" s="321" t="s">
        <v>489</v>
      </c>
    </row>
    <row r="242" spans="1:14" s="15" customFormat="1" ht="12.75" customHeight="1">
      <c r="A242" s="379" t="s">
        <v>374</v>
      </c>
      <c r="B242" s="380"/>
      <c r="C242" s="384" t="s">
        <v>421</v>
      </c>
      <c r="D242" s="385"/>
      <c r="E242" s="385"/>
      <c r="F242" s="385"/>
      <c r="G242" s="386"/>
      <c r="H242" s="59" t="s">
        <v>5</v>
      </c>
      <c r="I242" s="321" t="s">
        <v>489</v>
      </c>
      <c r="J242" s="321" t="s">
        <v>489</v>
      </c>
      <c r="K242" s="321" t="s">
        <v>489</v>
      </c>
      <c r="L242" s="321" t="s">
        <v>489</v>
      </c>
      <c r="M242" s="321" t="s">
        <v>489</v>
      </c>
      <c r="N242" s="321" t="s">
        <v>489</v>
      </c>
    </row>
    <row r="243" spans="1:14" s="15" customFormat="1" ht="8.25" customHeight="1">
      <c r="A243" s="379" t="s">
        <v>375</v>
      </c>
      <c r="B243" s="380"/>
      <c r="C243" s="420" t="s">
        <v>422</v>
      </c>
      <c r="D243" s="421"/>
      <c r="E243" s="421"/>
      <c r="F243" s="421"/>
      <c r="G243" s="422"/>
      <c r="H243" s="59" t="s">
        <v>5</v>
      </c>
      <c r="I243" s="321" t="s">
        <v>489</v>
      </c>
      <c r="J243" s="321" t="s">
        <v>489</v>
      </c>
      <c r="K243" s="321" t="s">
        <v>489</v>
      </c>
      <c r="L243" s="321" t="s">
        <v>489</v>
      </c>
      <c r="M243" s="321" t="s">
        <v>489</v>
      </c>
      <c r="N243" s="321" t="s">
        <v>489</v>
      </c>
    </row>
    <row r="244" spans="1:14" s="15" customFormat="1" ht="8.25" customHeight="1">
      <c r="A244" s="379" t="s">
        <v>376</v>
      </c>
      <c r="B244" s="380"/>
      <c r="C244" s="384" t="s">
        <v>423</v>
      </c>
      <c r="D244" s="385"/>
      <c r="E244" s="385"/>
      <c r="F244" s="385"/>
      <c r="G244" s="386"/>
      <c r="H244" s="59" t="s">
        <v>5</v>
      </c>
      <c r="I244" s="321" t="s">
        <v>489</v>
      </c>
      <c r="J244" s="321" t="s">
        <v>489</v>
      </c>
      <c r="K244" s="321" t="s">
        <v>489</v>
      </c>
      <c r="L244" s="321" t="s">
        <v>489</v>
      </c>
      <c r="M244" s="321" t="s">
        <v>489</v>
      </c>
      <c r="N244" s="321" t="s">
        <v>489</v>
      </c>
    </row>
    <row r="245" spans="1:14" s="15" customFormat="1" ht="13.5" customHeight="1">
      <c r="A245" s="379" t="s">
        <v>377</v>
      </c>
      <c r="B245" s="380"/>
      <c r="C245" s="384" t="s">
        <v>424</v>
      </c>
      <c r="D245" s="385"/>
      <c r="E245" s="385"/>
      <c r="F245" s="385"/>
      <c r="G245" s="386"/>
      <c r="H245" s="59" t="s">
        <v>5</v>
      </c>
      <c r="I245" s="321" t="s">
        <v>489</v>
      </c>
      <c r="J245" s="321" t="s">
        <v>489</v>
      </c>
      <c r="K245" s="321" t="s">
        <v>489</v>
      </c>
      <c r="L245" s="321" t="s">
        <v>489</v>
      </c>
      <c r="M245" s="321" t="s">
        <v>489</v>
      </c>
      <c r="N245" s="321" t="s">
        <v>489</v>
      </c>
    </row>
    <row r="246" spans="1:14" s="15" customFormat="1" ht="15" customHeight="1">
      <c r="A246" s="379" t="s">
        <v>378</v>
      </c>
      <c r="B246" s="380"/>
      <c r="C246" s="420" t="s">
        <v>425</v>
      </c>
      <c r="D246" s="421"/>
      <c r="E246" s="421"/>
      <c r="F246" s="421"/>
      <c r="G246" s="422"/>
      <c r="H246" s="59" t="s">
        <v>5</v>
      </c>
      <c r="I246" s="321" t="s">
        <v>489</v>
      </c>
      <c r="J246" s="321" t="s">
        <v>489</v>
      </c>
      <c r="K246" s="321" t="s">
        <v>489</v>
      </c>
      <c r="L246" s="321" t="s">
        <v>489</v>
      </c>
      <c r="M246" s="321" t="s">
        <v>489</v>
      </c>
      <c r="N246" s="321" t="s">
        <v>489</v>
      </c>
    </row>
    <row r="247" spans="1:14" s="15" customFormat="1" ht="17.25" customHeight="1">
      <c r="A247" s="379" t="s">
        <v>379</v>
      </c>
      <c r="B247" s="380"/>
      <c r="C247" s="420" t="s">
        <v>426</v>
      </c>
      <c r="D247" s="421"/>
      <c r="E247" s="421"/>
      <c r="F247" s="421"/>
      <c r="G247" s="422"/>
      <c r="H247" s="59" t="s">
        <v>5</v>
      </c>
      <c r="I247" s="321" t="s">
        <v>489</v>
      </c>
      <c r="J247" s="321" t="s">
        <v>489</v>
      </c>
      <c r="K247" s="321" t="s">
        <v>489</v>
      </c>
      <c r="L247" s="321" t="s">
        <v>489</v>
      </c>
      <c r="M247" s="321" t="s">
        <v>489</v>
      </c>
      <c r="N247" s="321" t="s">
        <v>489</v>
      </c>
    </row>
    <row r="248" spans="1:14" s="15" customFormat="1" ht="9" customHeight="1">
      <c r="A248" s="379" t="s">
        <v>380</v>
      </c>
      <c r="B248" s="380"/>
      <c r="C248" s="420" t="s">
        <v>427</v>
      </c>
      <c r="D248" s="421"/>
      <c r="E248" s="421"/>
      <c r="F248" s="421"/>
      <c r="G248" s="422"/>
      <c r="H248" s="59" t="s">
        <v>5</v>
      </c>
      <c r="I248" s="321" t="s">
        <v>489</v>
      </c>
      <c r="J248" s="321" t="s">
        <v>489</v>
      </c>
      <c r="K248" s="321" t="s">
        <v>489</v>
      </c>
      <c r="L248" s="321" t="s">
        <v>489</v>
      </c>
      <c r="M248" s="321" t="s">
        <v>489</v>
      </c>
      <c r="N248" s="321" t="s">
        <v>489</v>
      </c>
    </row>
    <row r="249" spans="1:14" s="15" customFormat="1" ht="9" customHeight="1" thickBot="1">
      <c r="A249" s="390" t="s">
        <v>381</v>
      </c>
      <c r="B249" s="391"/>
      <c r="C249" s="438" t="s">
        <v>428</v>
      </c>
      <c r="D249" s="439"/>
      <c r="E249" s="439"/>
      <c r="F249" s="439"/>
      <c r="G249" s="440"/>
      <c r="H249" s="82" t="s">
        <v>5</v>
      </c>
      <c r="I249" s="321" t="s">
        <v>489</v>
      </c>
      <c r="J249" s="321" t="s">
        <v>489</v>
      </c>
      <c r="K249" s="321" t="s">
        <v>489</v>
      </c>
      <c r="L249" s="321" t="s">
        <v>489</v>
      </c>
      <c r="M249" s="321" t="s">
        <v>489</v>
      </c>
      <c r="N249" s="321" t="s">
        <v>489</v>
      </c>
    </row>
    <row r="250" spans="1:14" s="15" customFormat="1" ht="8.25">
      <c r="A250" s="398" t="s">
        <v>382</v>
      </c>
      <c r="B250" s="399"/>
      <c r="C250" s="400" t="s">
        <v>120</v>
      </c>
      <c r="D250" s="401"/>
      <c r="E250" s="401"/>
      <c r="F250" s="401"/>
      <c r="G250" s="402"/>
      <c r="H250" s="91" t="s">
        <v>489</v>
      </c>
      <c r="I250" s="321" t="s">
        <v>489</v>
      </c>
      <c r="J250" s="321" t="s">
        <v>489</v>
      </c>
      <c r="K250" s="321" t="s">
        <v>489</v>
      </c>
      <c r="L250" s="321" t="s">
        <v>489</v>
      </c>
      <c r="M250" s="321" t="s">
        <v>489</v>
      </c>
      <c r="N250" s="321" t="s">
        <v>489</v>
      </c>
    </row>
    <row r="251" spans="1:14" s="15" customFormat="1" ht="8.25" customHeight="1">
      <c r="A251" s="379" t="s">
        <v>383</v>
      </c>
      <c r="B251" s="380"/>
      <c r="C251" s="384" t="s">
        <v>429</v>
      </c>
      <c r="D251" s="385"/>
      <c r="E251" s="385"/>
      <c r="F251" s="385"/>
      <c r="G251" s="386"/>
      <c r="H251" s="59" t="s">
        <v>5</v>
      </c>
      <c r="I251" s="321" t="s">
        <v>489</v>
      </c>
      <c r="J251" s="321" t="s">
        <v>489</v>
      </c>
      <c r="K251" s="321" t="s">
        <v>489</v>
      </c>
      <c r="L251" s="321" t="s">
        <v>489</v>
      </c>
      <c r="M251" s="321" t="s">
        <v>489</v>
      </c>
      <c r="N251" s="321" t="s">
        <v>489</v>
      </c>
    </row>
    <row r="252" spans="1:14" s="15" customFormat="1" ht="8.25" customHeight="1">
      <c r="A252" s="379" t="s">
        <v>384</v>
      </c>
      <c r="B252" s="380"/>
      <c r="C252" s="381" t="s">
        <v>430</v>
      </c>
      <c r="D252" s="382"/>
      <c r="E252" s="382"/>
      <c r="F252" s="382"/>
      <c r="G252" s="383"/>
      <c r="H252" s="59" t="s">
        <v>5</v>
      </c>
      <c r="I252" s="321" t="s">
        <v>489</v>
      </c>
      <c r="J252" s="321" t="s">
        <v>489</v>
      </c>
      <c r="K252" s="321" t="s">
        <v>489</v>
      </c>
      <c r="L252" s="321" t="s">
        <v>489</v>
      </c>
      <c r="M252" s="321" t="s">
        <v>489</v>
      </c>
      <c r="N252" s="321" t="s">
        <v>489</v>
      </c>
    </row>
    <row r="253" spans="1:14" s="15" customFormat="1" ht="8.25" customHeight="1">
      <c r="A253" s="379" t="s">
        <v>385</v>
      </c>
      <c r="B253" s="380"/>
      <c r="C253" s="387" t="s">
        <v>431</v>
      </c>
      <c r="D253" s="388"/>
      <c r="E253" s="388"/>
      <c r="F253" s="388"/>
      <c r="G253" s="389"/>
      <c r="H253" s="59" t="s">
        <v>5</v>
      </c>
      <c r="I253" s="321" t="s">
        <v>489</v>
      </c>
      <c r="J253" s="321" t="s">
        <v>489</v>
      </c>
      <c r="K253" s="321" t="s">
        <v>489</v>
      </c>
      <c r="L253" s="321" t="s">
        <v>489</v>
      </c>
      <c r="M253" s="321" t="s">
        <v>489</v>
      </c>
      <c r="N253" s="321" t="s">
        <v>489</v>
      </c>
    </row>
    <row r="254" spans="1:14" s="15" customFormat="1" ht="8.25" customHeight="1">
      <c r="A254" s="379" t="s">
        <v>386</v>
      </c>
      <c r="B254" s="380"/>
      <c r="C254" s="387" t="s">
        <v>53</v>
      </c>
      <c r="D254" s="388"/>
      <c r="E254" s="388"/>
      <c r="F254" s="388"/>
      <c r="G254" s="389"/>
      <c r="H254" s="59" t="s">
        <v>5</v>
      </c>
      <c r="I254" s="321" t="s">
        <v>489</v>
      </c>
      <c r="J254" s="321" t="s">
        <v>489</v>
      </c>
      <c r="K254" s="321" t="s">
        <v>489</v>
      </c>
      <c r="L254" s="321" t="s">
        <v>489</v>
      </c>
      <c r="M254" s="321" t="s">
        <v>489</v>
      </c>
      <c r="N254" s="321" t="s">
        <v>489</v>
      </c>
    </row>
    <row r="255" spans="1:14" s="15" customFormat="1" ht="8.25" customHeight="1">
      <c r="A255" s="379" t="s">
        <v>387</v>
      </c>
      <c r="B255" s="380"/>
      <c r="C255" s="423" t="s">
        <v>431</v>
      </c>
      <c r="D255" s="424"/>
      <c r="E255" s="424"/>
      <c r="F255" s="424"/>
      <c r="G255" s="425"/>
      <c r="H255" s="59" t="s">
        <v>5</v>
      </c>
      <c r="I255" s="321" t="s">
        <v>489</v>
      </c>
      <c r="J255" s="321" t="s">
        <v>489</v>
      </c>
      <c r="K255" s="321" t="s">
        <v>489</v>
      </c>
      <c r="L255" s="321" t="s">
        <v>489</v>
      </c>
      <c r="M255" s="321" t="s">
        <v>489</v>
      </c>
      <c r="N255" s="321" t="s">
        <v>489</v>
      </c>
    </row>
    <row r="256" spans="1:14" s="15" customFormat="1" ht="8.25" customHeight="1">
      <c r="A256" s="379" t="s">
        <v>388</v>
      </c>
      <c r="B256" s="380"/>
      <c r="C256" s="387" t="s">
        <v>62</v>
      </c>
      <c r="D256" s="388"/>
      <c r="E256" s="388"/>
      <c r="F256" s="388"/>
      <c r="G256" s="389"/>
      <c r="H256" s="59" t="s">
        <v>5</v>
      </c>
      <c r="I256" s="321" t="s">
        <v>489</v>
      </c>
      <c r="J256" s="321" t="s">
        <v>489</v>
      </c>
      <c r="K256" s="321" t="s">
        <v>489</v>
      </c>
      <c r="L256" s="321" t="s">
        <v>489</v>
      </c>
      <c r="M256" s="321" t="s">
        <v>489</v>
      </c>
      <c r="N256" s="321" t="s">
        <v>489</v>
      </c>
    </row>
    <row r="257" spans="1:14" s="15" customFormat="1" ht="8.25" customHeight="1">
      <c r="A257" s="379" t="s">
        <v>389</v>
      </c>
      <c r="B257" s="380"/>
      <c r="C257" s="423" t="s">
        <v>431</v>
      </c>
      <c r="D257" s="424"/>
      <c r="E257" s="424"/>
      <c r="F257" s="424"/>
      <c r="G257" s="425"/>
      <c r="H257" s="59" t="s">
        <v>5</v>
      </c>
      <c r="I257" s="321" t="s">
        <v>489</v>
      </c>
      <c r="J257" s="321" t="s">
        <v>489</v>
      </c>
      <c r="K257" s="321" t="s">
        <v>489</v>
      </c>
      <c r="L257" s="321" t="s">
        <v>489</v>
      </c>
      <c r="M257" s="321" t="s">
        <v>489</v>
      </c>
      <c r="N257" s="321" t="s">
        <v>489</v>
      </c>
    </row>
    <row r="258" spans="1:14" s="15" customFormat="1" ht="8.25" customHeight="1">
      <c r="A258" s="379" t="s">
        <v>390</v>
      </c>
      <c r="B258" s="380"/>
      <c r="C258" s="387" t="s">
        <v>63</v>
      </c>
      <c r="D258" s="388"/>
      <c r="E258" s="388"/>
      <c r="F258" s="388"/>
      <c r="G258" s="389"/>
      <c r="H258" s="59" t="s">
        <v>5</v>
      </c>
      <c r="I258" s="321" t="s">
        <v>489</v>
      </c>
      <c r="J258" s="321" t="s">
        <v>489</v>
      </c>
      <c r="K258" s="321" t="s">
        <v>489</v>
      </c>
      <c r="L258" s="321" t="s">
        <v>489</v>
      </c>
      <c r="M258" s="321" t="s">
        <v>489</v>
      </c>
      <c r="N258" s="321" t="s">
        <v>489</v>
      </c>
    </row>
    <row r="259" spans="1:14" s="15" customFormat="1" ht="8.25" customHeight="1">
      <c r="A259" s="379" t="s">
        <v>391</v>
      </c>
      <c r="B259" s="380"/>
      <c r="C259" s="423" t="s">
        <v>431</v>
      </c>
      <c r="D259" s="424"/>
      <c r="E259" s="424"/>
      <c r="F259" s="424"/>
      <c r="G259" s="425"/>
      <c r="H259" s="59" t="s">
        <v>5</v>
      </c>
      <c r="I259" s="321" t="s">
        <v>489</v>
      </c>
      <c r="J259" s="321" t="s">
        <v>489</v>
      </c>
      <c r="K259" s="321" t="s">
        <v>489</v>
      </c>
      <c r="L259" s="321" t="s">
        <v>489</v>
      </c>
      <c r="M259" s="321" t="s">
        <v>489</v>
      </c>
      <c r="N259" s="321" t="s">
        <v>489</v>
      </c>
    </row>
    <row r="260" spans="1:14" s="15" customFormat="1" ht="8.25" customHeight="1">
      <c r="A260" s="379" t="s">
        <v>392</v>
      </c>
      <c r="B260" s="380"/>
      <c r="C260" s="381" t="s">
        <v>432</v>
      </c>
      <c r="D260" s="382"/>
      <c r="E260" s="382"/>
      <c r="F260" s="382"/>
      <c r="G260" s="383"/>
      <c r="H260" s="59" t="s">
        <v>5</v>
      </c>
      <c r="I260" s="321" t="s">
        <v>489</v>
      </c>
      <c r="J260" s="321" t="s">
        <v>489</v>
      </c>
      <c r="K260" s="321" t="s">
        <v>489</v>
      </c>
      <c r="L260" s="321" t="s">
        <v>489</v>
      </c>
      <c r="M260" s="321" t="s">
        <v>489</v>
      </c>
      <c r="N260" s="321" t="s">
        <v>489</v>
      </c>
    </row>
    <row r="261" spans="1:14" s="15" customFormat="1" ht="8.25" customHeight="1">
      <c r="A261" s="379" t="s">
        <v>393</v>
      </c>
      <c r="B261" s="380"/>
      <c r="C261" s="387" t="s">
        <v>431</v>
      </c>
      <c r="D261" s="388"/>
      <c r="E261" s="388"/>
      <c r="F261" s="388"/>
      <c r="G261" s="389"/>
      <c r="H261" s="59" t="s">
        <v>5</v>
      </c>
      <c r="I261" s="321" t="s">
        <v>489</v>
      </c>
      <c r="J261" s="321" t="s">
        <v>489</v>
      </c>
      <c r="K261" s="321" t="s">
        <v>489</v>
      </c>
      <c r="L261" s="321" t="s">
        <v>489</v>
      </c>
      <c r="M261" s="321" t="s">
        <v>489</v>
      </c>
      <c r="N261" s="321" t="s">
        <v>489</v>
      </c>
    </row>
    <row r="262" spans="1:14" s="15" customFormat="1" ht="8.25" customHeight="1">
      <c r="A262" s="379" t="s">
        <v>394</v>
      </c>
      <c r="B262" s="380"/>
      <c r="C262" s="381" t="s">
        <v>433</v>
      </c>
      <c r="D262" s="382"/>
      <c r="E262" s="382"/>
      <c r="F262" s="382"/>
      <c r="G262" s="383"/>
      <c r="H262" s="59" t="s">
        <v>5</v>
      </c>
      <c r="I262" s="321" t="s">
        <v>489</v>
      </c>
      <c r="J262" s="321" t="s">
        <v>489</v>
      </c>
      <c r="K262" s="321" t="s">
        <v>489</v>
      </c>
      <c r="L262" s="321" t="s">
        <v>489</v>
      </c>
      <c r="M262" s="321" t="s">
        <v>489</v>
      </c>
      <c r="N262" s="321" t="s">
        <v>489</v>
      </c>
    </row>
    <row r="263" spans="1:14" s="15" customFormat="1" ht="8.25" customHeight="1">
      <c r="A263" s="379" t="s">
        <v>395</v>
      </c>
      <c r="B263" s="380"/>
      <c r="C263" s="387" t="s">
        <v>431</v>
      </c>
      <c r="D263" s="388"/>
      <c r="E263" s="388"/>
      <c r="F263" s="388"/>
      <c r="G263" s="389"/>
      <c r="H263" s="59" t="s">
        <v>5</v>
      </c>
      <c r="I263" s="321" t="s">
        <v>489</v>
      </c>
      <c r="J263" s="321" t="s">
        <v>489</v>
      </c>
      <c r="K263" s="321" t="s">
        <v>489</v>
      </c>
      <c r="L263" s="321" t="s">
        <v>489</v>
      </c>
      <c r="M263" s="321" t="s">
        <v>489</v>
      </c>
      <c r="N263" s="321" t="s">
        <v>489</v>
      </c>
    </row>
    <row r="264" spans="1:14" s="15" customFormat="1" ht="8.25" customHeight="1">
      <c r="A264" s="379" t="s">
        <v>396</v>
      </c>
      <c r="B264" s="380"/>
      <c r="C264" s="381" t="s">
        <v>434</v>
      </c>
      <c r="D264" s="382"/>
      <c r="E264" s="382"/>
      <c r="F264" s="382"/>
      <c r="G264" s="383"/>
      <c r="H264" s="59" t="s">
        <v>5</v>
      </c>
      <c r="I264" s="321" t="s">
        <v>489</v>
      </c>
      <c r="J264" s="321" t="s">
        <v>489</v>
      </c>
      <c r="K264" s="321" t="s">
        <v>489</v>
      </c>
      <c r="L264" s="321" t="s">
        <v>489</v>
      </c>
      <c r="M264" s="321" t="s">
        <v>489</v>
      </c>
      <c r="N264" s="321" t="s">
        <v>489</v>
      </c>
    </row>
    <row r="265" spans="1:14" s="15" customFormat="1" ht="8.25" customHeight="1">
      <c r="A265" s="379" t="s">
        <v>397</v>
      </c>
      <c r="B265" s="380"/>
      <c r="C265" s="387" t="s">
        <v>431</v>
      </c>
      <c r="D265" s="388"/>
      <c r="E265" s="388"/>
      <c r="F265" s="388"/>
      <c r="G265" s="389"/>
      <c r="H265" s="59" t="s">
        <v>5</v>
      </c>
      <c r="I265" s="321" t="s">
        <v>489</v>
      </c>
      <c r="J265" s="321" t="s">
        <v>489</v>
      </c>
      <c r="K265" s="321" t="s">
        <v>489</v>
      </c>
      <c r="L265" s="321" t="s">
        <v>489</v>
      </c>
      <c r="M265" s="321" t="s">
        <v>489</v>
      </c>
      <c r="N265" s="321" t="s">
        <v>489</v>
      </c>
    </row>
    <row r="266" spans="1:14" s="15" customFormat="1" ht="8.25" customHeight="1">
      <c r="A266" s="379" t="s">
        <v>398</v>
      </c>
      <c r="B266" s="380"/>
      <c r="C266" s="381" t="s">
        <v>435</v>
      </c>
      <c r="D266" s="382"/>
      <c r="E266" s="382"/>
      <c r="F266" s="382"/>
      <c r="G266" s="383"/>
      <c r="H266" s="59" t="s">
        <v>5</v>
      </c>
      <c r="I266" s="321" t="s">
        <v>489</v>
      </c>
      <c r="J266" s="321" t="s">
        <v>489</v>
      </c>
      <c r="K266" s="321" t="s">
        <v>489</v>
      </c>
      <c r="L266" s="321" t="s">
        <v>489</v>
      </c>
      <c r="M266" s="321" t="s">
        <v>489</v>
      </c>
      <c r="N266" s="321" t="s">
        <v>489</v>
      </c>
    </row>
    <row r="267" spans="1:14" s="15" customFormat="1" ht="8.25" customHeight="1">
      <c r="A267" s="379" t="s">
        <v>399</v>
      </c>
      <c r="B267" s="380"/>
      <c r="C267" s="387" t="s">
        <v>431</v>
      </c>
      <c r="D267" s="388"/>
      <c r="E267" s="388"/>
      <c r="F267" s="388"/>
      <c r="G267" s="389"/>
      <c r="H267" s="59" t="s">
        <v>5</v>
      </c>
      <c r="I267" s="321" t="s">
        <v>489</v>
      </c>
      <c r="J267" s="321" t="s">
        <v>489</v>
      </c>
      <c r="K267" s="321" t="s">
        <v>489</v>
      </c>
      <c r="L267" s="321" t="s">
        <v>489</v>
      </c>
      <c r="M267" s="321" t="s">
        <v>489</v>
      </c>
      <c r="N267" s="321" t="s">
        <v>489</v>
      </c>
    </row>
    <row r="268" spans="1:14" s="15" customFormat="1" ht="8.25" customHeight="1">
      <c r="A268" s="379" t="s">
        <v>400</v>
      </c>
      <c r="B268" s="380"/>
      <c r="C268" s="381" t="s">
        <v>436</v>
      </c>
      <c r="D268" s="382"/>
      <c r="E268" s="382"/>
      <c r="F268" s="382"/>
      <c r="G268" s="383"/>
      <c r="H268" s="59" t="s">
        <v>5</v>
      </c>
      <c r="I268" s="321" t="s">
        <v>489</v>
      </c>
      <c r="J268" s="321" t="s">
        <v>489</v>
      </c>
      <c r="K268" s="321" t="s">
        <v>489</v>
      </c>
      <c r="L268" s="321" t="s">
        <v>489</v>
      </c>
      <c r="M268" s="321" t="s">
        <v>489</v>
      </c>
      <c r="N268" s="321" t="s">
        <v>489</v>
      </c>
    </row>
    <row r="269" spans="1:14" s="15" customFormat="1" ht="8.25" customHeight="1">
      <c r="A269" s="379" t="s">
        <v>401</v>
      </c>
      <c r="B269" s="380"/>
      <c r="C269" s="387" t="s">
        <v>431</v>
      </c>
      <c r="D269" s="388"/>
      <c r="E269" s="388"/>
      <c r="F269" s="388"/>
      <c r="G269" s="389"/>
      <c r="H269" s="59" t="s">
        <v>5</v>
      </c>
      <c r="I269" s="321" t="s">
        <v>489</v>
      </c>
      <c r="J269" s="321" t="s">
        <v>489</v>
      </c>
      <c r="K269" s="321" t="s">
        <v>489</v>
      </c>
      <c r="L269" s="321" t="s">
        <v>489</v>
      </c>
      <c r="M269" s="321" t="s">
        <v>489</v>
      </c>
      <c r="N269" s="321" t="s">
        <v>489</v>
      </c>
    </row>
    <row r="270" spans="1:14" s="15" customFormat="1" ht="8.25" customHeight="1">
      <c r="A270" s="379" t="s">
        <v>400</v>
      </c>
      <c r="B270" s="380"/>
      <c r="C270" s="381" t="s">
        <v>437</v>
      </c>
      <c r="D270" s="382"/>
      <c r="E270" s="382"/>
      <c r="F270" s="382"/>
      <c r="G270" s="383"/>
      <c r="H270" s="59" t="s">
        <v>5</v>
      </c>
      <c r="I270" s="321" t="s">
        <v>489</v>
      </c>
      <c r="J270" s="321" t="s">
        <v>489</v>
      </c>
      <c r="K270" s="321" t="s">
        <v>489</v>
      </c>
      <c r="L270" s="321" t="s">
        <v>489</v>
      </c>
      <c r="M270" s="321" t="s">
        <v>489</v>
      </c>
      <c r="N270" s="321" t="s">
        <v>489</v>
      </c>
    </row>
    <row r="271" spans="1:14" s="15" customFormat="1" ht="8.25" customHeight="1">
      <c r="A271" s="379" t="s">
        <v>402</v>
      </c>
      <c r="B271" s="380"/>
      <c r="C271" s="387" t="s">
        <v>431</v>
      </c>
      <c r="D271" s="388"/>
      <c r="E271" s="388"/>
      <c r="F271" s="388"/>
      <c r="G271" s="389"/>
      <c r="H271" s="59" t="s">
        <v>5</v>
      </c>
      <c r="I271" s="321" t="s">
        <v>489</v>
      </c>
      <c r="J271" s="321" t="s">
        <v>489</v>
      </c>
      <c r="K271" s="321" t="s">
        <v>489</v>
      </c>
      <c r="L271" s="321" t="s">
        <v>489</v>
      </c>
      <c r="M271" s="321" t="s">
        <v>489</v>
      </c>
      <c r="N271" s="321" t="s">
        <v>489</v>
      </c>
    </row>
    <row r="272" spans="1:14" s="15" customFormat="1" ht="8.25" customHeight="1">
      <c r="A272" s="379" t="s">
        <v>403</v>
      </c>
      <c r="B272" s="380"/>
      <c r="C272" s="381" t="s">
        <v>684</v>
      </c>
      <c r="D272" s="382"/>
      <c r="E272" s="382"/>
      <c r="F272" s="382"/>
      <c r="G272" s="383"/>
      <c r="H272" s="59" t="s">
        <v>5</v>
      </c>
      <c r="I272" s="321" t="s">
        <v>489</v>
      </c>
      <c r="J272" s="321" t="s">
        <v>489</v>
      </c>
      <c r="K272" s="321" t="s">
        <v>489</v>
      </c>
      <c r="L272" s="321" t="s">
        <v>489</v>
      </c>
      <c r="M272" s="321" t="s">
        <v>489</v>
      </c>
      <c r="N272" s="321" t="s">
        <v>489</v>
      </c>
    </row>
    <row r="273" spans="1:14" s="15" customFormat="1" ht="8.25" customHeight="1">
      <c r="A273" s="379" t="s">
        <v>404</v>
      </c>
      <c r="B273" s="380"/>
      <c r="C273" s="387" t="s">
        <v>431</v>
      </c>
      <c r="D273" s="388"/>
      <c r="E273" s="388"/>
      <c r="F273" s="388"/>
      <c r="G273" s="389"/>
      <c r="H273" s="59" t="s">
        <v>5</v>
      </c>
      <c r="I273" s="321" t="s">
        <v>489</v>
      </c>
      <c r="J273" s="321" t="s">
        <v>489</v>
      </c>
      <c r="K273" s="321" t="s">
        <v>489</v>
      </c>
      <c r="L273" s="321" t="s">
        <v>489</v>
      </c>
      <c r="M273" s="321" t="s">
        <v>489</v>
      </c>
      <c r="N273" s="321" t="s">
        <v>489</v>
      </c>
    </row>
    <row r="274" spans="1:14" s="15" customFormat="1" ht="8.25" customHeight="1">
      <c r="A274" s="379" t="s">
        <v>405</v>
      </c>
      <c r="B274" s="380"/>
      <c r="C274" s="387" t="s">
        <v>92</v>
      </c>
      <c r="D274" s="388"/>
      <c r="E274" s="388"/>
      <c r="F274" s="388"/>
      <c r="G274" s="389"/>
      <c r="H274" s="59" t="s">
        <v>5</v>
      </c>
      <c r="I274" s="321" t="s">
        <v>489</v>
      </c>
      <c r="J274" s="321" t="s">
        <v>489</v>
      </c>
      <c r="K274" s="321" t="s">
        <v>489</v>
      </c>
      <c r="L274" s="321" t="s">
        <v>489</v>
      </c>
      <c r="M274" s="321" t="s">
        <v>489</v>
      </c>
      <c r="N274" s="321" t="s">
        <v>489</v>
      </c>
    </row>
    <row r="275" spans="1:14" s="15" customFormat="1" ht="8.25" customHeight="1">
      <c r="A275" s="379" t="s">
        <v>406</v>
      </c>
      <c r="B275" s="380"/>
      <c r="C275" s="423" t="s">
        <v>431</v>
      </c>
      <c r="D275" s="424"/>
      <c r="E275" s="424"/>
      <c r="F275" s="424"/>
      <c r="G275" s="425"/>
      <c r="H275" s="59" t="s">
        <v>5</v>
      </c>
      <c r="I275" s="321" t="s">
        <v>489</v>
      </c>
      <c r="J275" s="321" t="s">
        <v>489</v>
      </c>
      <c r="K275" s="321" t="s">
        <v>489</v>
      </c>
      <c r="L275" s="321" t="s">
        <v>489</v>
      </c>
      <c r="M275" s="321" t="s">
        <v>489</v>
      </c>
      <c r="N275" s="321" t="s">
        <v>489</v>
      </c>
    </row>
    <row r="276" spans="1:14" s="15" customFormat="1" ht="8.25" customHeight="1">
      <c r="A276" s="379" t="s">
        <v>407</v>
      </c>
      <c r="B276" s="380"/>
      <c r="C276" s="387" t="s">
        <v>93</v>
      </c>
      <c r="D276" s="388"/>
      <c r="E276" s="388"/>
      <c r="F276" s="388"/>
      <c r="G276" s="389"/>
      <c r="H276" s="59" t="s">
        <v>5</v>
      </c>
      <c r="I276" s="321" t="s">
        <v>489</v>
      </c>
      <c r="J276" s="321" t="s">
        <v>489</v>
      </c>
      <c r="K276" s="321" t="s">
        <v>489</v>
      </c>
      <c r="L276" s="321" t="s">
        <v>489</v>
      </c>
      <c r="M276" s="321" t="s">
        <v>489</v>
      </c>
      <c r="N276" s="321" t="s">
        <v>489</v>
      </c>
    </row>
    <row r="277" spans="1:14" s="15" customFormat="1" ht="8.25" customHeight="1">
      <c r="A277" s="379" t="s">
        <v>408</v>
      </c>
      <c r="B277" s="380"/>
      <c r="C277" s="423" t="s">
        <v>431</v>
      </c>
      <c r="D277" s="424"/>
      <c r="E277" s="424"/>
      <c r="F277" s="424"/>
      <c r="G277" s="425"/>
      <c r="H277" s="59" t="s">
        <v>5</v>
      </c>
      <c r="I277" s="321" t="s">
        <v>489</v>
      </c>
      <c r="J277" s="321" t="s">
        <v>489</v>
      </c>
      <c r="K277" s="321" t="s">
        <v>489</v>
      </c>
      <c r="L277" s="321" t="s">
        <v>489</v>
      </c>
      <c r="M277" s="321" t="s">
        <v>489</v>
      </c>
      <c r="N277" s="321" t="s">
        <v>489</v>
      </c>
    </row>
    <row r="278" spans="1:14" s="15" customFormat="1" ht="8.25" customHeight="1">
      <c r="A278" s="379" t="s">
        <v>409</v>
      </c>
      <c r="B278" s="380"/>
      <c r="C278" s="381" t="s">
        <v>439</v>
      </c>
      <c r="D278" s="382"/>
      <c r="E278" s="382"/>
      <c r="F278" s="382"/>
      <c r="G278" s="383"/>
      <c r="H278" s="59" t="s">
        <v>5</v>
      </c>
      <c r="I278" s="321" t="s">
        <v>489</v>
      </c>
      <c r="J278" s="321" t="s">
        <v>489</v>
      </c>
      <c r="K278" s="321" t="s">
        <v>489</v>
      </c>
      <c r="L278" s="321" t="s">
        <v>489</v>
      </c>
      <c r="M278" s="321" t="s">
        <v>489</v>
      </c>
      <c r="N278" s="321" t="s">
        <v>489</v>
      </c>
    </row>
    <row r="279" spans="1:14" s="15" customFormat="1" ht="8.25" customHeight="1">
      <c r="A279" s="379" t="s">
        <v>410</v>
      </c>
      <c r="B279" s="380"/>
      <c r="C279" s="387" t="s">
        <v>431</v>
      </c>
      <c r="D279" s="388"/>
      <c r="E279" s="388"/>
      <c r="F279" s="388"/>
      <c r="G279" s="389"/>
      <c r="H279" s="59" t="s">
        <v>5</v>
      </c>
      <c r="I279" s="321" t="s">
        <v>489</v>
      </c>
      <c r="J279" s="321" t="s">
        <v>489</v>
      </c>
      <c r="K279" s="321" t="s">
        <v>489</v>
      </c>
      <c r="L279" s="321" t="s">
        <v>489</v>
      </c>
      <c r="M279" s="321" t="s">
        <v>489</v>
      </c>
      <c r="N279" s="321" t="s">
        <v>489</v>
      </c>
    </row>
    <row r="280" spans="1:14" s="15" customFormat="1" ht="8.25" customHeight="1">
      <c r="A280" s="379" t="s">
        <v>411</v>
      </c>
      <c r="B280" s="380"/>
      <c r="C280" s="384" t="s">
        <v>440</v>
      </c>
      <c r="D280" s="385"/>
      <c r="E280" s="385"/>
      <c r="F280" s="385"/>
      <c r="G280" s="386"/>
      <c r="H280" s="59" t="s">
        <v>5</v>
      </c>
      <c r="I280" s="321" t="s">
        <v>489</v>
      </c>
      <c r="J280" s="321" t="s">
        <v>489</v>
      </c>
      <c r="K280" s="321" t="s">
        <v>489</v>
      </c>
      <c r="L280" s="321" t="s">
        <v>489</v>
      </c>
      <c r="M280" s="321" t="s">
        <v>489</v>
      </c>
      <c r="N280" s="321" t="s">
        <v>489</v>
      </c>
    </row>
    <row r="281" spans="1:14" s="15" customFormat="1" ht="8.25" customHeight="1">
      <c r="A281" s="379" t="s">
        <v>412</v>
      </c>
      <c r="B281" s="380"/>
      <c r="C281" s="381" t="s">
        <v>441</v>
      </c>
      <c r="D281" s="382"/>
      <c r="E281" s="382"/>
      <c r="F281" s="382"/>
      <c r="G281" s="383"/>
      <c r="H281" s="59" t="s">
        <v>5</v>
      </c>
      <c r="I281" s="321" t="s">
        <v>489</v>
      </c>
      <c r="J281" s="321" t="s">
        <v>489</v>
      </c>
      <c r="K281" s="321" t="s">
        <v>489</v>
      </c>
      <c r="L281" s="321" t="s">
        <v>489</v>
      </c>
      <c r="M281" s="321" t="s">
        <v>489</v>
      </c>
      <c r="N281" s="321" t="s">
        <v>489</v>
      </c>
    </row>
    <row r="282" spans="1:14" s="15" customFormat="1" ht="8.25" customHeight="1">
      <c r="A282" s="379" t="s">
        <v>413</v>
      </c>
      <c r="B282" s="380"/>
      <c r="C282" s="387" t="s">
        <v>431</v>
      </c>
      <c r="D282" s="388"/>
      <c r="E282" s="388"/>
      <c r="F282" s="388"/>
      <c r="G282" s="389"/>
      <c r="H282" s="59" t="s">
        <v>5</v>
      </c>
      <c r="I282" s="321" t="s">
        <v>489</v>
      </c>
      <c r="J282" s="321" t="s">
        <v>489</v>
      </c>
      <c r="K282" s="321" t="s">
        <v>489</v>
      </c>
      <c r="L282" s="321" t="s">
        <v>489</v>
      </c>
      <c r="M282" s="321" t="s">
        <v>489</v>
      </c>
      <c r="N282" s="321" t="s">
        <v>489</v>
      </c>
    </row>
    <row r="283" spans="1:14" s="15" customFormat="1" ht="8.25" customHeight="1">
      <c r="A283" s="379" t="s">
        <v>414</v>
      </c>
      <c r="B283" s="380"/>
      <c r="C283" s="381" t="s">
        <v>442</v>
      </c>
      <c r="D283" s="382"/>
      <c r="E283" s="382"/>
      <c r="F283" s="382"/>
      <c r="G283" s="383"/>
      <c r="H283" s="59" t="s">
        <v>5</v>
      </c>
      <c r="I283" s="321" t="s">
        <v>489</v>
      </c>
      <c r="J283" s="321" t="s">
        <v>489</v>
      </c>
      <c r="K283" s="321" t="s">
        <v>489</v>
      </c>
      <c r="L283" s="321" t="s">
        <v>489</v>
      </c>
      <c r="M283" s="321" t="s">
        <v>489</v>
      </c>
      <c r="N283" s="321" t="s">
        <v>489</v>
      </c>
    </row>
    <row r="284" spans="1:14" s="15" customFormat="1" ht="8.25" customHeight="1">
      <c r="A284" s="379" t="s">
        <v>415</v>
      </c>
      <c r="B284" s="380"/>
      <c r="C284" s="387" t="s">
        <v>281</v>
      </c>
      <c r="D284" s="388"/>
      <c r="E284" s="388"/>
      <c r="F284" s="388"/>
      <c r="G284" s="389"/>
      <c r="H284" s="59" t="s">
        <v>5</v>
      </c>
      <c r="I284" s="321" t="s">
        <v>489</v>
      </c>
      <c r="J284" s="321" t="s">
        <v>489</v>
      </c>
      <c r="K284" s="321" t="s">
        <v>489</v>
      </c>
      <c r="L284" s="321" t="s">
        <v>489</v>
      </c>
      <c r="M284" s="321" t="s">
        <v>489</v>
      </c>
      <c r="N284" s="321" t="s">
        <v>489</v>
      </c>
    </row>
    <row r="285" spans="1:14" s="15" customFormat="1" ht="8.25" customHeight="1">
      <c r="A285" s="379" t="s">
        <v>416</v>
      </c>
      <c r="B285" s="380"/>
      <c r="C285" s="423" t="s">
        <v>431</v>
      </c>
      <c r="D285" s="424"/>
      <c r="E285" s="424"/>
      <c r="F285" s="424"/>
      <c r="G285" s="425"/>
      <c r="H285" s="59" t="s">
        <v>5</v>
      </c>
      <c r="I285" s="321" t="s">
        <v>489</v>
      </c>
      <c r="J285" s="321" t="s">
        <v>489</v>
      </c>
      <c r="K285" s="321" t="s">
        <v>489</v>
      </c>
      <c r="L285" s="321" t="s">
        <v>489</v>
      </c>
      <c r="M285" s="321" t="s">
        <v>489</v>
      </c>
      <c r="N285" s="321" t="s">
        <v>489</v>
      </c>
    </row>
    <row r="286" spans="1:14" s="15" customFormat="1" ht="8.25" customHeight="1">
      <c r="A286" s="379" t="s">
        <v>417</v>
      </c>
      <c r="B286" s="380"/>
      <c r="C286" s="387" t="s">
        <v>443</v>
      </c>
      <c r="D286" s="388"/>
      <c r="E286" s="388"/>
      <c r="F286" s="388"/>
      <c r="G286" s="389"/>
      <c r="H286" s="59" t="s">
        <v>5</v>
      </c>
      <c r="I286" s="321" t="s">
        <v>489</v>
      </c>
      <c r="J286" s="321" t="s">
        <v>489</v>
      </c>
      <c r="K286" s="321" t="s">
        <v>489</v>
      </c>
      <c r="L286" s="321" t="s">
        <v>489</v>
      </c>
      <c r="M286" s="321" t="s">
        <v>489</v>
      </c>
      <c r="N286" s="321" t="s">
        <v>489</v>
      </c>
    </row>
    <row r="287" spans="1:14" s="15" customFormat="1" ht="8.25" customHeight="1">
      <c r="A287" s="379" t="s">
        <v>418</v>
      </c>
      <c r="B287" s="380"/>
      <c r="C287" s="423" t="s">
        <v>431</v>
      </c>
      <c r="D287" s="424"/>
      <c r="E287" s="424"/>
      <c r="F287" s="424"/>
      <c r="G287" s="425"/>
      <c r="H287" s="59" t="s">
        <v>5</v>
      </c>
      <c r="I287" s="321" t="s">
        <v>489</v>
      </c>
      <c r="J287" s="321" t="s">
        <v>489</v>
      </c>
      <c r="K287" s="321" t="s">
        <v>489</v>
      </c>
      <c r="L287" s="321" t="s">
        <v>489</v>
      </c>
      <c r="M287" s="321" t="s">
        <v>489</v>
      </c>
      <c r="N287" s="321" t="s">
        <v>489</v>
      </c>
    </row>
    <row r="288" spans="1:14" s="15" customFormat="1" ht="8.25" customHeight="1">
      <c r="A288" s="379" t="s">
        <v>419</v>
      </c>
      <c r="B288" s="380"/>
      <c r="C288" s="381" t="s">
        <v>444</v>
      </c>
      <c r="D288" s="382"/>
      <c r="E288" s="382"/>
      <c r="F288" s="382"/>
      <c r="G288" s="383"/>
      <c r="H288" s="59" t="s">
        <v>5</v>
      </c>
      <c r="I288" s="321" t="s">
        <v>489</v>
      </c>
      <c r="J288" s="321" t="s">
        <v>489</v>
      </c>
      <c r="K288" s="321" t="s">
        <v>489</v>
      </c>
      <c r="L288" s="321" t="s">
        <v>489</v>
      </c>
      <c r="M288" s="321" t="s">
        <v>489</v>
      </c>
      <c r="N288" s="321" t="s">
        <v>489</v>
      </c>
    </row>
    <row r="289" spans="1:14" s="15" customFormat="1" ht="8.25" customHeight="1">
      <c r="A289" s="379" t="s">
        <v>445</v>
      </c>
      <c r="B289" s="380"/>
      <c r="C289" s="387" t="s">
        <v>431</v>
      </c>
      <c r="D289" s="388"/>
      <c r="E289" s="388"/>
      <c r="F289" s="388"/>
      <c r="G289" s="389"/>
      <c r="H289" s="59" t="s">
        <v>5</v>
      </c>
      <c r="I289" s="321" t="s">
        <v>489</v>
      </c>
      <c r="J289" s="321" t="s">
        <v>489</v>
      </c>
      <c r="K289" s="321" t="s">
        <v>489</v>
      </c>
      <c r="L289" s="321" t="s">
        <v>489</v>
      </c>
      <c r="M289" s="321" t="s">
        <v>489</v>
      </c>
      <c r="N289" s="321" t="s">
        <v>489</v>
      </c>
    </row>
    <row r="290" spans="1:14" s="15" customFormat="1" ht="8.25" customHeight="1">
      <c r="A290" s="379" t="s">
        <v>446</v>
      </c>
      <c r="B290" s="380"/>
      <c r="C290" s="381" t="s">
        <v>458</v>
      </c>
      <c r="D290" s="382"/>
      <c r="E290" s="382"/>
      <c r="F290" s="382"/>
      <c r="G290" s="383"/>
      <c r="H290" s="59" t="s">
        <v>5</v>
      </c>
      <c r="I290" s="321" t="s">
        <v>489</v>
      </c>
      <c r="J290" s="321" t="s">
        <v>489</v>
      </c>
      <c r="K290" s="321" t="s">
        <v>489</v>
      </c>
      <c r="L290" s="321" t="s">
        <v>489</v>
      </c>
      <c r="M290" s="321" t="s">
        <v>489</v>
      </c>
      <c r="N290" s="321" t="s">
        <v>489</v>
      </c>
    </row>
    <row r="291" spans="1:14" s="15" customFormat="1" ht="8.25" customHeight="1">
      <c r="A291" s="379" t="s">
        <v>447</v>
      </c>
      <c r="B291" s="380"/>
      <c r="C291" s="387" t="s">
        <v>431</v>
      </c>
      <c r="D291" s="388"/>
      <c r="E291" s="388"/>
      <c r="F291" s="388"/>
      <c r="G291" s="389"/>
      <c r="H291" s="59" t="s">
        <v>5</v>
      </c>
      <c r="I291" s="321" t="s">
        <v>489</v>
      </c>
      <c r="J291" s="321" t="s">
        <v>489</v>
      </c>
      <c r="K291" s="321" t="s">
        <v>489</v>
      </c>
      <c r="L291" s="321" t="s">
        <v>489</v>
      </c>
      <c r="M291" s="321" t="s">
        <v>489</v>
      </c>
      <c r="N291" s="321" t="s">
        <v>489</v>
      </c>
    </row>
    <row r="292" spans="1:14" s="15" customFormat="1" ht="8.25" customHeight="1">
      <c r="A292" s="379" t="s">
        <v>448</v>
      </c>
      <c r="B292" s="380"/>
      <c r="C292" s="381" t="s">
        <v>459</v>
      </c>
      <c r="D292" s="382"/>
      <c r="E292" s="382"/>
      <c r="F292" s="382"/>
      <c r="G292" s="383"/>
      <c r="H292" s="59" t="s">
        <v>5</v>
      </c>
      <c r="I292" s="321" t="s">
        <v>489</v>
      </c>
      <c r="J292" s="321" t="s">
        <v>489</v>
      </c>
      <c r="K292" s="321" t="s">
        <v>489</v>
      </c>
      <c r="L292" s="321" t="s">
        <v>489</v>
      </c>
      <c r="M292" s="321" t="s">
        <v>489</v>
      </c>
      <c r="N292" s="321" t="s">
        <v>489</v>
      </c>
    </row>
    <row r="293" spans="1:14" s="15" customFormat="1" ht="8.25" customHeight="1">
      <c r="A293" s="379" t="s">
        <v>449</v>
      </c>
      <c r="B293" s="380"/>
      <c r="C293" s="387" t="s">
        <v>431</v>
      </c>
      <c r="D293" s="388"/>
      <c r="E293" s="388"/>
      <c r="F293" s="388"/>
      <c r="G293" s="389"/>
      <c r="H293" s="59" t="s">
        <v>5</v>
      </c>
      <c r="I293" s="321" t="s">
        <v>489</v>
      </c>
      <c r="J293" s="321" t="s">
        <v>489</v>
      </c>
      <c r="K293" s="321" t="s">
        <v>489</v>
      </c>
      <c r="L293" s="321" t="s">
        <v>489</v>
      </c>
      <c r="M293" s="321" t="s">
        <v>489</v>
      </c>
      <c r="N293" s="321" t="s">
        <v>489</v>
      </c>
    </row>
    <row r="294" spans="1:14" s="15" customFormat="1" ht="8.25" customHeight="1">
      <c r="A294" s="379" t="s">
        <v>450</v>
      </c>
      <c r="B294" s="380"/>
      <c r="C294" s="381" t="s">
        <v>460</v>
      </c>
      <c r="D294" s="382"/>
      <c r="E294" s="382"/>
      <c r="F294" s="382"/>
      <c r="G294" s="383"/>
      <c r="H294" s="59" t="s">
        <v>5</v>
      </c>
      <c r="I294" s="321" t="s">
        <v>489</v>
      </c>
      <c r="J294" s="321" t="s">
        <v>489</v>
      </c>
      <c r="K294" s="321" t="s">
        <v>489</v>
      </c>
      <c r="L294" s="321" t="s">
        <v>489</v>
      </c>
      <c r="M294" s="321" t="s">
        <v>489</v>
      </c>
      <c r="N294" s="321" t="s">
        <v>489</v>
      </c>
    </row>
    <row r="295" spans="1:14" s="15" customFormat="1" ht="8.25" customHeight="1">
      <c r="A295" s="379" t="s">
        <v>451</v>
      </c>
      <c r="B295" s="380"/>
      <c r="C295" s="387" t="s">
        <v>431</v>
      </c>
      <c r="D295" s="388"/>
      <c r="E295" s="388"/>
      <c r="F295" s="388"/>
      <c r="G295" s="389"/>
      <c r="H295" s="59" t="s">
        <v>5</v>
      </c>
      <c r="I295" s="321" t="s">
        <v>489</v>
      </c>
      <c r="J295" s="321" t="s">
        <v>489</v>
      </c>
      <c r="K295" s="321" t="s">
        <v>489</v>
      </c>
      <c r="L295" s="321" t="s">
        <v>489</v>
      </c>
      <c r="M295" s="321" t="s">
        <v>489</v>
      </c>
      <c r="N295" s="321" t="s">
        <v>489</v>
      </c>
    </row>
    <row r="296" spans="1:14" s="15" customFormat="1" ht="8.25" customHeight="1">
      <c r="A296" s="379" t="s">
        <v>452</v>
      </c>
      <c r="B296" s="380"/>
      <c r="C296" s="381" t="s">
        <v>461</v>
      </c>
      <c r="D296" s="382"/>
      <c r="E296" s="382"/>
      <c r="F296" s="382"/>
      <c r="G296" s="383"/>
      <c r="H296" s="59" t="s">
        <v>5</v>
      </c>
      <c r="I296" s="321" t="s">
        <v>489</v>
      </c>
      <c r="J296" s="321" t="s">
        <v>489</v>
      </c>
      <c r="K296" s="321" t="s">
        <v>489</v>
      </c>
      <c r="L296" s="321" t="s">
        <v>489</v>
      </c>
      <c r="M296" s="321" t="s">
        <v>489</v>
      </c>
      <c r="N296" s="321" t="s">
        <v>489</v>
      </c>
    </row>
    <row r="297" spans="1:14" s="15" customFormat="1" ht="8.25" customHeight="1">
      <c r="A297" s="379" t="s">
        <v>453</v>
      </c>
      <c r="B297" s="380"/>
      <c r="C297" s="387" t="s">
        <v>431</v>
      </c>
      <c r="D297" s="388"/>
      <c r="E297" s="388"/>
      <c r="F297" s="388"/>
      <c r="G297" s="389"/>
      <c r="H297" s="59" t="s">
        <v>5</v>
      </c>
      <c r="I297" s="321" t="s">
        <v>489</v>
      </c>
      <c r="J297" s="321" t="s">
        <v>489</v>
      </c>
      <c r="K297" s="321" t="s">
        <v>489</v>
      </c>
      <c r="L297" s="321" t="s">
        <v>489</v>
      </c>
      <c r="M297" s="321" t="s">
        <v>489</v>
      </c>
      <c r="N297" s="321" t="s">
        <v>489</v>
      </c>
    </row>
    <row r="298" spans="1:14" s="15" customFormat="1" ht="8.25" customHeight="1">
      <c r="A298" s="379" t="s">
        <v>454</v>
      </c>
      <c r="B298" s="380"/>
      <c r="C298" s="381" t="s">
        <v>462</v>
      </c>
      <c r="D298" s="382"/>
      <c r="E298" s="382"/>
      <c r="F298" s="382"/>
      <c r="G298" s="383"/>
      <c r="H298" s="59" t="s">
        <v>5</v>
      </c>
      <c r="I298" s="321" t="s">
        <v>489</v>
      </c>
      <c r="J298" s="321" t="s">
        <v>489</v>
      </c>
      <c r="K298" s="321" t="s">
        <v>489</v>
      </c>
      <c r="L298" s="321" t="s">
        <v>489</v>
      </c>
      <c r="M298" s="321" t="s">
        <v>489</v>
      </c>
      <c r="N298" s="321" t="s">
        <v>489</v>
      </c>
    </row>
    <row r="299" spans="1:14" s="15" customFormat="1" ht="8.25" customHeight="1">
      <c r="A299" s="379" t="s">
        <v>455</v>
      </c>
      <c r="B299" s="380"/>
      <c r="C299" s="387" t="s">
        <v>431</v>
      </c>
      <c r="D299" s="388"/>
      <c r="E299" s="388"/>
      <c r="F299" s="388"/>
      <c r="G299" s="389"/>
      <c r="H299" s="59" t="s">
        <v>5</v>
      </c>
      <c r="I299" s="321" t="s">
        <v>489</v>
      </c>
      <c r="J299" s="321" t="s">
        <v>489</v>
      </c>
      <c r="K299" s="321" t="s">
        <v>489</v>
      </c>
      <c r="L299" s="321" t="s">
        <v>489</v>
      </c>
      <c r="M299" s="321" t="s">
        <v>489</v>
      </c>
      <c r="N299" s="321" t="s">
        <v>489</v>
      </c>
    </row>
    <row r="300" spans="1:14" s="15" customFormat="1" ht="8.25" customHeight="1">
      <c r="A300" s="379" t="s">
        <v>456</v>
      </c>
      <c r="B300" s="380"/>
      <c r="C300" s="381" t="s">
        <v>463</v>
      </c>
      <c r="D300" s="382"/>
      <c r="E300" s="382"/>
      <c r="F300" s="382"/>
      <c r="G300" s="383"/>
      <c r="H300" s="59" t="s">
        <v>5</v>
      </c>
      <c r="I300" s="321" t="s">
        <v>489</v>
      </c>
      <c r="J300" s="321" t="s">
        <v>489</v>
      </c>
      <c r="K300" s="321" t="s">
        <v>489</v>
      </c>
      <c r="L300" s="321" t="s">
        <v>489</v>
      </c>
      <c r="M300" s="321" t="s">
        <v>489</v>
      </c>
      <c r="N300" s="321" t="s">
        <v>489</v>
      </c>
    </row>
    <row r="301" spans="1:14" s="15" customFormat="1" ht="8.25" customHeight="1">
      <c r="A301" s="379" t="s">
        <v>457</v>
      </c>
      <c r="B301" s="380"/>
      <c r="C301" s="387" t="s">
        <v>431</v>
      </c>
      <c r="D301" s="388"/>
      <c r="E301" s="388"/>
      <c r="F301" s="388"/>
      <c r="G301" s="389"/>
      <c r="H301" s="59" t="s">
        <v>5</v>
      </c>
      <c r="I301" s="321" t="s">
        <v>489</v>
      </c>
      <c r="J301" s="321" t="s">
        <v>489</v>
      </c>
      <c r="K301" s="321" t="s">
        <v>489</v>
      </c>
      <c r="L301" s="321" t="s">
        <v>489</v>
      </c>
      <c r="M301" s="321" t="s">
        <v>489</v>
      </c>
      <c r="N301" s="321" t="s">
        <v>489</v>
      </c>
    </row>
    <row r="302" spans="1:14" s="15" customFormat="1" ht="8.25" customHeight="1">
      <c r="A302" s="379" t="s">
        <v>464</v>
      </c>
      <c r="B302" s="380"/>
      <c r="C302" s="384" t="s">
        <v>477</v>
      </c>
      <c r="D302" s="385"/>
      <c r="E302" s="385"/>
      <c r="F302" s="385"/>
      <c r="G302" s="386"/>
      <c r="H302" s="59" t="s">
        <v>488</v>
      </c>
      <c r="I302" s="321" t="s">
        <v>489</v>
      </c>
      <c r="J302" s="321" t="s">
        <v>489</v>
      </c>
      <c r="K302" s="321" t="s">
        <v>489</v>
      </c>
      <c r="L302" s="321" t="s">
        <v>489</v>
      </c>
      <c r="M302" s="321" t="s">
        <v>489</v>
      </c>
      <c r="N302" s="321" t="s">
        <v>489</v>
      </c>
    </row>
    <row r="303" spans="1:14" s="15" customFormat="1" ht="8.25" customHeight="1">
      <c r="A303" s="379" t="s">
        <v>465</v>
      </c>
      <c r="B303" s="380"/>
      <c r="C303" s="381" t="s">
        <v>478</v>
      </c>
      <c r="D303" s="382"/>
      <c r="E303" s="382"/>
      <c r="F303" s="382"/>
      <c r="G303" s="383"/>
      <c r="H303" s="59" t="s">
        <v>488</v>
      </c>
      <c r="I303" s="321" t="s">
        <v>489</v>
      </c>
      <c r="J303" s="321" t="s">
        <v>489</v>
      </c>
      <c r="K303" s="321" t="s">
        <v>489</v>
      </c>
      <c r="L303" s="321" t="s">
        <v>489</v>
      </c>
      <c r="M303" s="321" t="s">
        <v>489</v>
      </c>
      <c r="N303" s="321" t="s">
        <v>489</v>
      </c>
    </row>
    <row r="304" spans="1:14" s="15" customFormat="1" ht="8.25" customHeight="1">
      <c r="A304" s="379" t="s">
        <v>466</v>
      </c>
      <c r="B304" s="380"/>
      <c r="C304" s="381" t="s">
        <v>479</v>
      </c>
      <c r="D304" s="382"/>
      <c r="E304" s="382"/>
      <c r="F304" s="382"/>
      <c r="G304" s="383"/>
      <c r="H304" s="59" t="s">
        <v>488</v>
      </c>
      <c r="I304" s="321" t="s">
        <v>489</v>
      </c>
      <c r="J304" s="321" t="s">
        <v>489</v>
      </c>
      <c r="K304" s="321" t="s">
        <v>489</v>
      </c>
      <c r="L304" s="321" t="s">
        <v>489</v>
      </c>
      <c r="M304" s="321" t="s">
        <v>489</v>
      </c>
      <c r="N304" s="321" t="s">
        <v>489</v>
      </c>
    </row>
    <row r="305" spans="1:14" s="15" customFormat="1" ht="8.25" customHeight="1">
      <c r="A305" s="379" t="s">
        <v>467</v>
      </c>
      <c r="B305" s="380"/>
      <c r="C305" s="381" t="s">
        <v>480</v>
      </c>
      <c r="D305" s="382"/>
      <c r="E305" s="382"/>
      <c r="F305" s="382"/>
      <c r="G305" s="383"/>
      <c r="H305" s="59" t="s">
        <v>488</v>
      </c>
      <c r="I305" s="321" t="s">
        <v>489</v>
      </c>
      <c r="J305" s="321" t="s">
        <v>489</v>
      </c>
      <c r="K305" s="321" t="s">
        <v>489</v>
      </c>
      <c r="L305" s="321" t="s">
        <v>489</v>
      </c>
      <c r="M305" s="321" t="s">
        <v>489</v>
      </c>
      <c r="N305" s="321" t="s">
        <v>489</v>
      </c>
    </row>
    <row r="306" spans="1:14" s="15" customFormat="1" ht="8.25" customHeight="1">
      <c r="A306" s="379" t="s">
        <v>468</v>
      </c>
      <c r="B306" s="380"/>
      <c r="C306" s="381" t="s">
        <v>481</v>
      </c>
      <c r="D306" s="382"/>
      <c r="E306" s="382"/>
      <c r="F306" s="382"/>
      <c r="G306" s="383"/>
      <c r="H306" s="59" t="s">
        <v>488</v>
      </c>
      <c r="I306" s="321" t="s">
        <v>489</v>
      </c>
      <c r="J306" s="321" t="s">
        <v>489</v>
      </c>
      <c r="K306" s="321" t="s">
        <v>489</v>
      </c>
      <c r="L306" s="321" t="s">
        <v>489</v>
      </c>
      <c r="M306" s="321" t="s">
        <v>489</v>
      </c>
      <c r="N306" s="321" t="s">
        <v>489</v>
      </c>
    </row>
    <row r="307" spans="1:14" s="15" customFormat="1" ht="8.25" customHeight="1">
      <c r="A307" s="379" t="s">
        <v>469</v>
      </c>
      <c r="B307" s="380"/>
      <c r="C307" s="381" t="s">
        <v>482</v>
      </c>
      <c r="D307" s="382"/>
      <c r="E307" s="382"/>
      <c r="F307" s="382"/>
      <c r="G307" s="383"/>
      <c r="H307" s="59" t="s">
        <v>488</v>
      </c>
      <c r="I307" s="321" t="s">
        <v>489</v>
      </c>
      <c r="J307" s="321" t="s">
        <v>489</v>
      </c>
      <c r="K307" s="321" t="s">
        <v>489</v>
      </c>
      <c r="L307" s="321" t="s">
        <v>489</v>
      </c>
      <c r="M307" s="321" t="s">
        <v>489</v>
      </c>
      <c r="N307" s="321" t="s">
        <v>489</v>
      </c>
    </row>
    <row r="308" spans="1:14" s="15" customFormat="1" ht="8.25" customHeight="1">
      <c r="A308" s="379" t="s">
        <v>470</v>
      </c>
      <c r="B308" s="380"/>
      <c r="C308" s="381" t="s">
        <v>483</v>
      </c>
      <c r="D308" s="382"/>
      <c r="E308" s="382"/>
      <c r="F308" s="382"/>
      <c r="G308" s="383"/>
      <c r="H308" s="59" t="s">
        <v>488</v>
      </c>
      <c r="I308" s="321" t="s">
        <v>489</v>
      </c>
      <c r="J308" s="321" t="s">
        <v>489</v>
      </c>
      <c r="K308" s="321" t="s">
        <v>489</v>
      </c>
      <c r="L308" s="321" t="s">
        <v>489</v>
      </c>
      <c r="M308" s="321" t="s">
        <v>489</v>
      </c>
      <c r="N308" s="321" t="s">
        <v>489</v>
      </c>
    </row>
    <row r="309" spans="1:14" s="15" customFormat="1" ht="8.25" customHeight="1">
      <c r="A309" s="379" t="s">
        <v>471</v>
      </c>
      <c r="B309" s="380"/>
      <c r="C309" s="381" t="s">
        <v>484</v>
      </c>
      <c r="D309" s="382"/>
      <c r="E309" s="382"/>
      <c r="F309" s="382"/>
      <c r="G309" s="383"/>
      <c r="H309" s="59" t="s">
        <v>488</v>
      </c>
      <c r="I309" s="321" t="s">
        <v>489</v>
      </c>
      <c r="J309" s="321" t="s">
        <v>489</v>
      </c>
      <c r="K309" s="321" t="s">
        <v>489</v>
      </c>
      <c r="L309" s="321" t="s">
        <v>489</v>
      </c>
      <c r="M309" s="321" t="s">
        <v>489</v>
      </c>
      <c r="N309" s="321" t="s">
        <v>489</v>
      </c>
    </row>
    <row r="310" spans="1:14" s="15" customFormat="1" ht="8.25" customHeight="1">
      <c r="A310" s="379" t="s">
        <v>472</v>
      </c>
      <c r="B310" s="380"/>
      <c r="C310" s="381" t="s">
        <v>485</v>
      </c>
      <c r="D310" s="382"/>
      <c r="E310" s="382"/>
      <c r="F310" s="382"/>
      <c r="G310" s="383"/>
      <c r="H310" s="59" t="s">
        <v>488</v>
      </c>
      <c r="I310" s="321" t="s">
        <v>489</v>
      </c>
      <c r="J310" s="321" t="s">
        <v>489</v>
      </c>
      <c r="K310" s="321" t="s">
        <v>489</v>
      </c>
      <c r="L310" s="321" t="s">
        <v>489</v>
      </c>
      <c r="M310" s="321" t="s">
        <v>489</v>
      </c>
      <c r="N310" s="321" t="s">
        <v>489</v>
      </c>
    </row>
    <row r="311" spans="1:14" s="15" customFormat="1" ht="8.25" customHeight="1">
      <c r="A311" s="379" t="s">
        <v>473</v>
      </c>
      <c r="B311" s="380"/>
      <c r="C311" s="381" t="s">
        <v>486</v>
      </c>
      <c r="D311" s="382"/>
      <c r="E311" s="382"/>
      <c r="F311" s="382"/>
      <c r="G311" s="383"/>
      <c r="H311" s="59" t="s">
        <v>488</v>
      </c>
      <c r="I311" s="321" t="s">
        <v>489</v>
      </c>
      <c r="J311" s="321" t="s">
        <v>489</v>
      </c>
      <c r="K311" s="321" t="s">
        <v>489</v>
      </c>
      <c r="L311" s="321" t="s">
        <v>489</v>
      </c>
      <c r="M311" s="321" t="s">
        <v>489</v>
      </c>
      <c r="N311" s="321" t="s">
        <v>489</v>
      </c>
    </row>
    <row r="312" spans="1:14" s="15" customFormat="1" ht="8.25" customHeight="1">
      <c r="A312" s="379" t="s">
        <v>474</v>
      </c>
      <c r="B312" s="380"/>
      <c r="C312" s="381" t="s">
        <v>685</v>
      </c>
      <c r="D312" s="382"/>
      <c r="E312" s="382"/>
      <c r="F312" s="382"/>
      <c r="G312" s="383"/>
      <c r="H312" s="59" t="s">
        <v>488</v>
      </c>
      <c r="I312" s="321" t="s">
        <v>489</v>
      </c>
      <c r="J312" s="321" t="s">
        <v>489</v>
      </c>
      <c r="K312" s="321" t="s">
        <v>489</v>
      </c>
      <c r="L312" s="321" t="s">
        <v>489</v>
      </c>
      <c r="M312" s="321" t="s">
        <v>489</v>
      </c>
      <c r="N312" s="321" t="s">
        <v>489</v>
      </c>
    </row>
    <row r="313" spans="1:14" s="15" customFormat="1" ht="8.25" customHeight="1">
      <c r="A313" s="379" t="s">
        <v>475</v>
      </c>
      <c r="B313" s="380"/>
      <c r="C313" s="387" t="s">
        <v>92</v>
      </c>
      <c r="D313" s="388"/>
      <c r="E313" s="388"/>
      <c r="F313" s="388"/>
      <c r="G313" s="389"/>
      <c r="H313" s="59" t="s">
        <v>488</v>
      </c>
      <c r="I313" s="321" t="s">
        <v>489</v>
      </c>
      <c r="J313" s="321" t="s">
        <v>489</v>
      </c>
      <c r="K313" s="321" t="s">
        <v>489</v>
      </c>
      <c r="L313" s="321" t="s">
        <v>489</v>
      </c>
      <c r="M313" s="321" t="s">
        <v>489</v>
      </c>
      <c r="N313" s="321" t="s">
        <v>489</v>
      </c>
    </row>
    <row r="314" spans="1:14" s="15" customFormat="1" ht="9" customHeight="1" thickBot="1">
      <c r="A314" s="390" t="s">
        <v>476</v>
      </c>
      <c r="B314" s="391"/>
      <c r="C314" s="435" t="s">
        <v>93</v>
      </c>
      <c r="D314" s="436"/>
      <c r="E314" s="436"/>
      <c r="F314" s="436"/>
      <c r="G314" s="437"/>
      <c r="H314" s="82" t="s">
        <v>488</v>
      </c>
      <c r="I314" s="321" t="s">
        <v>489</v>
      </c>
      <c r="J314" s="321" t="s">
        <v>489</v>
      </c>
      <c r="K314" s="321" t="s">
        <v>489</v>
      </c>
      <c r="L314" s="321" t="s">
        <v>489</v>
      </c>
      <c r="M314" s="321" t="s">
        <v>489</v>
      </c>
      <c r="N314" s="321" t="s">
        <v>489</v>
      </c>
    </row>
    <row r="315" spans="1:14" s="15" customFormat="1" ht="11.25" thickBot="1">
      <c r="A315" s="358" t="s">
        <v>487</v>
      </c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</row>
    <row r="316" spans="1:14" s="15" customFormat="1" ht="8.25" customHeight="1">
      <c r="A316" s="379" t="s">
        <v>492</v>
      </c>
      <c r="B316" s="380"/>
      <c r="C316" s="420" t="s">
        <v>493</v>
      </c>
      <c r="D316" s="421"/>
      <c r="E316" s="421"/>
      <c r="F316" s="421"/>
      <c r="G316" s="422"/>
      <c r="H316" s="59" t="s">
        <v>489</v>
      </c>
      <c r="I316" s="61" t="s">
        <v>494</v>
      </c>
      <c r="J316" s="299" t="s">
        <v>494</v>
      </c>
      <c r="K316" s="61"/>
      <c r="L316" s="109" t="s">
        <v>494</v>
      </c>
      <c r="M316" s="109" t="s">
        <v>494</v>
      </c>
      <c r="N316" s="61" t="s">
        <v>494</v>
      </c>
    </row>
    <row r="317" spans="1:14" s="15" customFormat="1" ht="8.25" customHeight="1">
      <c r="A317" s="379" t="s">
        <v>495</v>
      </c>
      <c r="B317" s="380"/>
      <c r="C317" s="384" t="s">
        <v>501</v>
      </c>
      <c r="D317" s="385"/>
      <c r="E317" s="385"/>
      <c r="F317" s="385"/>
      <c r="G317" s="386"/>
      <c r="H317" s="59" t="s">
        <v>490</v>
      </c>
      <c r="I317" s="321" t="s">
        <v>489</v>
      </c>
      <c r="J317" s="321" t="s">
        <v>489</v>
      </c>
      <c r="K317" s="321" t="s">
        <v>489</v>
      </c>
      <c r="L317" s="321" t="s">
        <v>489</v>
      </c>
      <c r="M317" s="321" t="s">
        <v>489</v>
      </c>
      <c r="N317" s="321" t="s">
        <v>489</v>
      </c>
    </row>
    <row r="318" spans="1:14" s="15" customFormat="1" ht="8.25" customHeight="1">
      <c r="A318" s="379" t="s">
        <v>496</v>
      </c>
      <c r="B318" s="380"/>
      <c r="C318" s="384" t="s">
        <v>502</v>
      </c>
      <c r="D318" s="385"/>
      <c r="E318" s="385"/>
      <c r="F318" s="385"/>
      <c r="G318" s="386"/>
      <c r="H318" s="59" t="s">
        <v>491</v>
      </c>
      <c r="I318" s="321" t="s">
        <v>489</v>
      </c>
      <c r="J318" s="321" t="s">
        <v>489</v>
      </c>
      <c r="K318" s="321" t="s">
        <v>489</v>
      </c>
      <c r="L318" s="321" t="s">
        <v>489</v>
      </c>
      <c r="M318" s="321" t="s">
        <v>489</v>
      </c>
      <c r="N318" s="321" t="s">
        <v>489</v>
      </c>
    </row>
    <row r="319" spans="1:14" s="15" customFormat="1" ht="8.25" customHeight="1">
      <c r="A319" s="379" t="s">
        <v>497</v>
      </c>
      <c r="B319" s="380"/>
      <c r="C319" s="384" t="s">
        <v>503</v>
      </c>
      <c r="D319" s="385"/>
      <c r="E319" s="385"/>
      <c r="F319" s="385"/>
      <c r="G319" s="386"/>
      <c r="H319" s="59" t="s">
        <v>490</v>
      </c>
      <c r="I319" s="321" t="s">
        <v>489</v>
      </c>
      <c r="J319" s="321" t="s">
        <v>489</v>
      </c>
      <c r="K319" s="321" t="s">
        <v>489</v>
      </c>
      <c r="L319" s="321" t="s">
        <v>489</v>
      </c>
      <c r="M319" s="321" t="s">
        <v>489</v>
      </c>
      <c r="N319" s="321" t="s">
        <v>489</v>
      </c>
    </row>
    <row r="320" spans="1:14" s="15" customFormat="1" ht="8.25" customHeight="1">
      <c r="A320" s="379" t="s">
        <v>498</v>
      </c>
      <c r="B320" s="380"/>
      <c r="C320" s="384" t="s">
        <v>504</v>
      </c>
      <c r="D320" s="385"/>
      <c r="E320" s="385"/>
      <c r="F320" s="385"/>
      <c r="G320" s="386"/>
      <c r="H320" s="59" t="s">
        <v>491</v>
      </c>
      <c r="I320" s="321" t="s">
        <v>489</v>
      </c>
      <c r="J320" s="321" t="s">
        <v>489</v>
      </c>
      <c r="K320" s="321" t="s">
        <v>489</v>
      </c>
      <c r="L320" s="321" t="s">
        <v>489</v>
      </c>
      <c r="M320" s="321" t="s">
        <v>489</v>
      </c>
      <c r="N320" s="321" t="s">
        <v>489</v>
      </c>
    </row>
    <row r="321" spans="1:14" s="15" customFormat="1" ht="8.25" customHeight="1">
      <c r="A321" s="379" t="s">
        <v>499</v>
      </c>
      <c r="B321" s="380"/>
      <c r="C321" s="384" t="s">
        <v>505</v>
      </c>
      <c r="D321" s="385"/>
      <c r="E321" s="385"/>
      <c r="F321" s="385"/>
      <c r="G321" s="386"/>
      <c r="H321" s="59" t="s">
        <v>512</v>
      </c>
      <c r="I321" s="321" t="s">
        <v>489</v>
      </c>
      <c r="J321" s="321" t="s">
        <v>489</v>
      </c>
      <c r="K321" s="321" t="s">
        <v>489</v>
      </c>
      <c r="L321" s="321" t="s">
        <v>489</v>
      </c>
      <c r="M321" s="321" t="s">
        <v>489</v>
      </c>
      <c r="N321" s="321" t="s">
        <v>489</v>
      </c>
    </row>
    <row r="322" spans="1:14" s="15" customFormat="1" ht="8.25" customHeight="1">
      <c r="A322" s="379" t="s">
        <v>500</v>
      </c>
      <c r="B322" s="380"/>
      <c r="C322" s="384" t="s">
        <v>506</v>
      </c>
      <c r="D322" s="385"/>
      <c r="E322" s="385"/>
      <c r="F322" s="385"/>
      <c r="G322" s="386"/>
      <c r="H322" s="59" t="s">
        <v>489</v>
      </c>
      <c r="I322" s="61" t="s">
        <v>494</v>
      </c>
      <c r="J322" s="299" t="s">
        <v>494</v>
      </c>
      <c r="K322" s="61"/>
      <c r="L322" s="109" t="s">
        <v>494</v>
      </c>
      <c r="M322" s="109" t="s">
        <v>494</v>
      </c>
      <c r="N322" s="61" t="s">
        <v>494</v>
      </c>
    </row>
    <row r="323" spans="1:14" s="15" customFormat="1" ht="8.25" customHeight="1">
      <c r="A323" s="379" t="s">
        <v>507</v>
      </c>
      <c r="B323" s="380"/>
      <c r="C323" s="381" t="s">
        <v>509</v>
      </c>
      <c r="D323" s="382"/>
      <c r="E323" s="382"/>
      <c r="F323" s="382"/>
      <c r="G323" s="383"/>
      <c r="H323" s="59" t="s">
        <v>512</v>
      </c>
      <c r="I323" s="321" t="s">
        <v>489</v>
      </c>
      <c r="J323" s="321" t="s">
        <v>489</v>
      </c>
      <c r="K323" s="321" t="s">
        <v>489</v>
      </c>
      <c r="L323" s="321" t="s">
        <v>489</v>
      </c>
      <c r="M323" s="321" t="s">
        <v>489</v>
      </c>
      <c r="N323" s="321" t="s">
        <v>489</v>
      </c>
    </row>
    <row r="324" spans="1:14" s="15" customFormat="1" ht="8.25" customHeight="1">
      <c r="A324" s="379" t="s">
        <v>508</v>
      </c>
      <c r="B324" s="380"/>
      <c r="C324" s="381" t="s">
        <v>510</v>
      </c>
      <c r="D324" s="382"/>
      <c r="E324" s="382"/>
      <c r="F324" s="382"/>
      <c r="G324" s="383"/>
      <c r="H324" s="59" t="s">
        <v>511</v>
      </c>
      <c r="I324" s="321" t="s">
        <v>489</v>
      </c>
      <c r="J324" s="321" t="s">
        <v>489</v>
      </c>
      <c r="K324" s="321" t="s">
        <v>489</v>
      </c>
      <c r="L324" s="321" t="s">
        <v>489</v>
      </c>
      <c r="M324" s="321" t="s">
        <v>489</v>
      </c>
      <c r="N324" s="321" t="s">
        <v>489</v>
      </c>
    </row>
    <row r="325" spans="1:14" s="15" customFormat="1" ht="8.25" customHeight="1">
      <c r="A325" s="379" t="s">
        <v>513</v>
      </c>
      <c r="B325" s="380"/>
      <c r="C325" s="384" t="s">
        <v>517</v>
      </c>
      <c r="D325" s="385"/>
      <c r="E325" s="385"/>
      <c r="F325" s="385"/>
      <c r="G325" s="386"/>
      <c r="H325" s="59" t="s">
        <v>489</v>
      </c>
      <c r="I325" s="61" t="s">
        <v>494</v>
      </c>
      <c r="J325" s="299" t="s">
        <v>494</v>
      </c>
      <c r="K325" s="61"/>
      <c r="L325" s="109" t="s">
        <v>494</v>
      </c>
      <c r="M325" s="109" t="s">
        <v>494</v>
      </c>
      <c r="N325" s="61" t="s">
        <v>494</v>
      </c>
    </row>
    <row r="326" spans="1:14" s="15" customFormat="1" ht="8.25" customHeight="1">
      <c r="A326" s="379" t="s">
        <v>514</v>
      </c>
      <c r="B326" s="380"/>
      <c r="C326" s="381" t="s">
        <v>509</v>
      </c>
      <c r="D326" s="382"/>
      <c r="E326" s="382"/>
      <c r="F326" s="382"/>
      <c r="G326" s="383"/>
      <c r="H326" s="59" t="s">
        <v>512</v>
      </c>
      <c r="I326" s="321" t="s">
        <v>489</v>
      </c>
      <c r="J326" s="321" t="s">
        <v>489</v>
      </c>
      <c r="K326" s="321" t="s">
        <v>489</v>
      </c>
      <c r="L326" s="321" t="s">
        <v>489</v>
      </c>
      <c r="M326" s="321" t="s">
        <v>489</v>
      </c>
      <c r="N326" s="321" t="s">
        <v>489</v>
      </c>
    </row>
    <row r="327" spans="1:14" s="15" customFormat="1" ht="8.25" customHeight="1">
      <c r="A327" s="379" t="s">
        <v>515</v>
      </c>
      <c r="B327" s="380"/>
      <c r="C327" s="381" t="s">
        <v>518</v>
      </c>
      <c r="D327" s="382"/>
      <c r="E327" s="382"/>
      <c r="F327" s="382"/>
      <c r="G327" s="383"/>
      <c r="H327" s="59" t="s">
        <v>490</v>
      </c>
      <c r="I327" s="321" t="s">
        <v>489</v>
      </c>
      <c r="J327" s="321" t="s">
        <v>489</v>
      </c>
      <c r="K327" s="321" t="s">
        <v>489</v>
      </c>
      <c r="L327" s="321" t="s">
        <v>489</v>
      </c>
      <c r="M327" s="321" t="s">
        <v>489</v>
      </c>
      <c r="N327" s="321" t="s">
        <v>489</v>
      </c>
    </row>
    <row r="328" spans="1:14" s="15" customFormat="1" ht="8.25" customHeight="1">
      <c r="A328" s="379" t="s">
        <v>516</v>
      </c>
      <c r="B328" s="380"/>
      <c r="C328" s="381" t="s">
        <v>510</v>
      </c>
      <c r="D328" s="382"/>
      <c r="E328" s="382"/>
      <c r="F328" s="382"/>
      <c r="G328" s="383"/>
      <c r="H328" s="59" t="s">
        <v>511</v>
      </c>
      <c r="I328" s="321" t="s">
        <v>489</v>
      </c>
      <c r="J328" s="321" t="s">
        <v>489</v>
      </c>
      <c r="K328" s="321" t="s">
        <v>489</v>
      </c>
      <c r="L328" s="321" t="s">
        <v>489</v>
      </c>
      <c r="M328" s="321" t="s">
        <v>489</v>
      </c>
      <c r="N328" s="321" t="s">
        <v>489</v>
      </c>
    </row>
    <row r="329" spans="1:14" s="15" customFormat="1" ht="8.25" customHeight="1">
      <c r="A329" s="379" t="s">
        <v>519</v>
      </c>
      <c r="B329" s="380"/>
      <c r="C329" s="384" t="s">
        <v>522</v>
      </c>
      <c r="D329" s="385"/>
      <c r="E329" s="385"/>
      <c r="F329" s="385"/>
      <c r="G329" s="386"/>
      <c r="H329" s="59" t="s">
        <v>489</v>
      </c>
      <c r="I329" s="61" t="s">
        <v>494</v>
      </c>
      <c r="J329" s="299" t="s">
        <v>494</v>
      </c>
      <c r="K329" s="61"/>
      <c r="L329" s="109" t="s">
        <v>494</v>
      </c>
      <c r="M329" s="109" t="s">
        <v>494</v>
      </c>
      <c r="N329" s="61" t="s">
        <v>494</v>
      </c>
    </row>
    <row r="330" spans="1:14" s="15" customFormat="1" ht="8.25" customHeight="1">
      <c r="A330" s="379" t="s">
        <v>520</v>
      </c>
      <c r="B330" s="380"/>
      <c r="C330" s="381" t="s">
        <v>509</v>
      </c>
      <c r="D330" s="382"/>
      <c r="E330" s="382"/>
      <c r="F330" s="382"/>
      <c r="G330" s="383"/>
      <c r="H330" s="59" t="s">
        <v>512</v>
      </c>
      <c r="I330" s="321" t="s">
        <v>489</v>
      </c>
      <c r="J330" s="321" t="s">
        <v>489</v>
      </c>
      <c r="K330" s="321" t="s">
        <v>489</v>
      </c>
      <c r="L330" s="321" t="s">
        <v>489</v>
      </c>
      <c r="M330" s="321" t="s">
        <v>489</v>
      </c>
      <c r="N330" s="321" t="s">
        <v>489</v>
      </c>
    </row>
    <row r="331" spans="1:14" s="15" customFormat="1" ht="8.25" customHeight="1">
      <c r="A331" s="379" t="s">
        <v>521</v>
      </c>
      <c r="B331" s="380"/>
      <c r="C331" s="381" t="s">
        <v>510</v>
      </c>
      <c r="D331" s="382"/>
      <c r="E331" s="382"/>
      <c r="F331" s="382"/>
      <c r="G331" s="383"/>
      <c r="H331" s="59" t="s">
        <v>511</v>
      </c>
      <c r="I331" s="321" t="s">
        <v>489</v>
      </c>
      <c r="J331" s="321" t="s">
        <v>489</v>
      </c>
      <c r="K331" s="321" t="s">
        <v>489</v>
      </c>
      <c r="L331" s="321" t="s">
        <v>489</v>
      </c>
      <c r="M331" s="321" t="s">
        <v>489</v>
      </c>
      <c r="N331" s="321" t="s">
        <v>489</v>
      </c>
    </row>
    <row r="332" spans="1:14" s="15" customFormat="1" ht="8.25" customHeight="1">
      <c r="A332" s="379" t="s">
        <v>523</v>
      </c>
      <c r="B332" s="380"/>
      <c r="C332" s="384" t="s">
        <v>686</v>
      </c>
      <c r="D332" s="385"/>
      <c r="E332" s="385"/>
      <c r="F332" s="385"/>
      <c r="G332" s="386"/>
      <c r="H332" s="59" t="s">
        <v>489</v>
      </c>
      <c r="I332" s="61" t="s">
        <v>494</v>
      </c>
      <c r="J332" s="299" t="s">
        <v>494</v>
      </c>
      <c r="K332" s="61"/>
      <c r="L332" s="109" t="s">
        <v>494</v>
      </c>
      <c r="M332" s="109" t="s">
        <v>494</v>
      </c>
      <c r="N332" s="61" t="s">
        <v>494</v>
      </c>
    </row>
    <row r="333" spans="1:14" s="15" customFormat="1" ht="8.25" customHeight="1">
      <c r="A333" s="379" t="s">
        <v>524</v>
      </c>
      <c r="B333" s="380"/>
      <c r="C333" s="381" t="s">
        <v>509</v>
      </c>
      <c r="D333" s="382"/>
      <c r="E333" s="382"/>
      <c r="F333" s="382"/>
      <c r="G333" s="383"/>
      <c r="H333" s="59" t="s">
        <v>512</v>
      </c>
      <c r="I333" s="321" t="s">
        <v>489</v>
      </c>
      <c r="J333" s="321" t="s">
        <v>489</v>
      </c>
      <c r="K333" s="321" t="s">
        <v>489</v>
      </c>
      <c r="L333" s="321" t="s">
        <v>489</v>
      </c>
      <c r="M333" s="321" t="s">
        <v>489</v>
      </c>
      <c r="N333" s="321" t="s">
        <v>489</v>
      </c>
    </row>
    <row r="334" spans="1:14" s="15" customFormat="1" ht="8.25" customHeight="1">
      <c r="A334" s="379" t="s">
        <v>525</v>
      </c>
      <c r="B334" s="380"/>
      <c r="C334" s="381" t="s">
        <v>518</v>
      </c>
      <c r="D334" s="382"/>
      <c r="E334" s="382"/>
      <c r="F334" s="382"/>
      <c r="G334" s="383"/>
      <c r="H334" s="59" t="s">
        <v>490</v>
      </c>
      <c r="I334" s="321" t="s">
        <v>489</v>
      </c>
      <c r="J334" s="321" t="s">
        <v>489</v>
      </c>
      <c r="K334" s="321" t="s">
        <v>489</v>
      </c>
      <c r="L334" s="321" t="s">
        <v>489</v>
      </c>
      <c r="M334" s="321" t="s">
        <v>489</v>
      </c>
      <c r="N334" s="321" t="s">
        <v>489</v>
      </c>
    </row>
    <row r="335" spans="1:14" s="15" customFormat="1" ht="9" customHeight="1">
      <c r="A335" s="379" t="s">
        <v>526</v>
      </c>
      <c r="B335" s="380"/>
      <c r="C335" s="381" t="s">
        <v>510</v>
      </c>
      <c r="D335" s="382"/>
      <c r="E335" s="382"/>
      <c r="F335" s="382"/>
      <c r="G335" s="383"/>
      <c r="H335" s="59" t="s">
        <v>511</v>
      </c>
      <c r="I335" s="321" t="s">
        <v>489</v>
      </c>
      <c r="J335" s="321" t="s">
        <v>489</v>
      </c>
      <c r="K335" s="321" t="s">
        <v>489</v>
      </c>
      <c r="L335" s="321" t="s">
        <v>489</v>
      </c>
      <c r="M335" s="321" t="s">
        <v>489</v>
      </c>
      <c r="N335" s="321" t="s">
        <v>489</v>
      </c>
    </row>
    <row r="336" spans="1:14" s="15" customFormat="1" ht="18" customHeight="1">
      <c r="A336" s="379" t="s">
        <v>527</v>
      </c>
      <c r="B336" s="380"/>
      <c r="C336" s="420" t="s">
        <v>528</v>
      </c>
      <c r="D336" s="421"/>
      <c r="E336" s="421"/>
      <c r="F336" s="421"/>
      <c r="G336" s="422"/>
      <c r="H336" s="59" t="s">
        <v>489</v>
      </c>
      <c r="I336" s="61" t="s">
        <v>494</v>
      </c>
      <c r="J336" s="299" t="s">
        <v>494</v>
      </c>
      <c r="K336" s="61"/>
      <c r="L336" s="109" t="s">
        <v>494</v>
      </c>
      <c r="M336" s="109" t="s">
        <v>494</v>
      </c>
      <c r="N336" s="61" t="s">
        <v>494</v>
      </c>
    </row>
    <row r="337" spans="1:14" s="15" customFormat="1" ht="8.25" customHeight="1">
      <c r="A337" s="379" t="s">
        <v>529</v>
      </c>
      <c r="B337" s="380"/>
      <c r="C337" s="384" t="s">
        <v>539</v>
      </c>
      <c r="D337" s="385"/>
      <c r="E337" s="385"/>
      <c r="F337" s="385"/>
      <c r="G337" s="386"/>
      <c r="H337" s="59" t="s">
        <v>512</v>
      </c>
      <c r="I337" s="61">
        <f>'[1]ФИНПЛАН'!$L$337</f>
        <v>751.1186</v>
      </c>
      <c r="J337" s="315">
        <f>236.167596+188.35147+184.966314+236.540307</f>
        <v>846.0256870000001</v>
      </c>
      <c r="K337" s="61"/>
      <c r="L337" s="321" t="s">
        <v>489</v>
      </c>
      <c r="M337" s="321" t="s">
        <v>489</v>
      </c>
      <c r="N337" s="321" t="s">
        <v>489</v>
      </c>
    </row>
    <row r="338" spans="1:14" s="15" customFormat="1" ht="8.25" customHeight="1">
      <c r="A338" s="379" t="s">
        <v>530</v>
      </c>
      <c r="B338" s="380"/>
      <c r="C338" s="381" t="s">
        <v>540</v>
      </c>
      <c r="D338" s="382"/>
      <c r="E338" s="382"/>
      <c r="F338" s="382"/>
      <c r="G338" s="383"/>
      <c r="H338" s="59" t="s">
        <v>512</v>
      </c>
      <c r="I338" s="321" t="s">
        <v>489</v>
      </c>
      <c r="J338" s="321" t="s">
        <v>489</v>
      </c>
      <c r="K338" s="61"/>
      <c r="L338" s="321" t="s">
        <v>489</v>
      </c>
      <c r="M338" s="321" t="s">
        <v>489</v>
      </c>
      <c r="N338" s="321" t="s">
        <v>489</v>
      </c>
    </row>
    <row r="339" spans="1:14" s="15" customFormat="1" ht="8.25" customHeight="1">
      <c r="A339" s="379" t="s">
        <v>541</v>
      </c>
      <c r="B339" s="380"/>
      <c r="C339" s="387" t="s">
        <v>543</v>
      </c>
      <c r="D339" s="388"/>
      <c r="E339" s="388"/>
      <c r="F339" s="388"/>
      <c r="G339" s="389"/>
      <c r="H339" s="59" t="s">
        <v>512</v>
      </c>
      <c r="I339" s="321" t="s">
        <v>489</v>
      </c>
      <c r="J339" s="321" t="s">
        <v>489</v>
      </c>
      <c r="K339" s="61"/>
      <c r="L339" s="321" t="s">
        <v>489</v>
      </c>
      <c r="M339" s="321" t="s">
        <v>489</v>
      </c>
      <c r="N339" s="321" t="s">
        <v>489</v>
      </c>
    </row>
    <row r="340" spans="1:14" s="15" customFormat="1" ht="8.25" customHeight="1">
      <c r="A340" s="379" t="s">
        <v>542</v>
      </c>
      <c r="B340" s="380"/>
      <c r="C340" s="387" t="s">
        <v>544</v>
      </c>
      <c r="D340" s="388"/>
      <c r="E340" s="388"/>
      <c r="F340" s="388"/>
      <c r="G340" s="389"/>
      <c r="H340" s="59" t="s">
        <v>512</v>
      </c>
      <c r="I340" s="321" t="s">
        <v>489</v>
      </c>
      <c r="J340" s="321" t="s">
        <v>489</v>
      </c>
      <c r="K340" s="61"/>
      <c r="L340" s="321" t="s">
        <v>489</v>
      </c>
      <c r="M340" s="321" t="s">
        <v>489</v>
      </c>
      <c r="N340" s="321" t="s">
        <v>489</v>
      </c>
    </row>
    <row r="341" spans="1:14" s="15" customFormat="1" ht="8.25" customHeight="1">
      <c r="A341" s="379" t="s">
        <v>531</v>
      </c>
      <c r="B341" s="380"/>
      <c r="C341" s="384" t="s">
        <v>545</v>
      </c>
      <c r="D341" s="385"/>
      <c r="E341" s="385"/>
      <c r="F341" s="385"/>
      <c r="G341" s="386"/>
      <c r="H341" s="59" t="s">
        <v>512</v>
      </c>
      <c r="I341" s="61">
        <f>'[1]ФИНПЛАН'!$L$341</f>
        <v>61.58996</v>
      </c>
      <c r="J341" s="315">
        <f>16.940334+8.043024+14.394047+24.265108</f>
        <v>63.64251300000001</v>
      </c>
      <c r="K341" s="61"/>
      <c r="L341" s="321" t="s">
        <v>489</v>
      </c>
      <c r="M341" s="321" t="s">
        <v>489</v>
      </c>
      <c r="N341" s="321" t="s">
        <v>489</v>
      </c>
    </row>
    <row r="342" spans="1:14" s="15" customFormat="1" ht="8.25" customHeight="1">
      <c r="A342" s="379" t="s">
        <v>532</v>
      </c>
      <c r="B342" s="380"/>
      <c r="C342" s="384" t="s">
        <v>546</v>
      </c>
      <c r="D342" s="385"/>
      <c r="E342" s="385"/>
      <c r="F342" s="385"/>
      <c r="G342" s="386"/>
      <c r="H342" s="59" t="s">
        <v>490</v>
      </c>
      <c r="I342" s="61">
        <f>'[1]ФИНПЛАН'!$L$342</f>
        <v>124.1587</v>
      </c>
      <c r="J342" s="315">
        <v>134.24</v>
      </c>
      <c r="K342" s="61"/>
      <c r="L342" s="321" t="s">
        <v>489</v>
      </c>
      <c r="M342" s="321" t="s">
        <v>489</v>
      </c>
      <c r="N342" s="321" t="s">
        <v>489</v>
      </c>
    </row>
    <row r="343" spans="1:14" s="15" customFormat="1" ht="8.25" customHeight="1">
      <c r="A343" s="379" t="s">
        <v>533</v>
      </c>
      <c r="B343" s="380"/>
      <c r="C343" s="381" t="s">
        <v>547</v>
      </c>
      <c r="D343" s="382"/>
      <c r="E343" s="382"/>
      <c r="F343" s="382"/>
      <c r="G343" s="383"/>
      <c r="H343" s="59" t="s">
        <v>490</v>
      </c>
      <c r="I343" s="321" t="s">
        <v>489</v>
      </c>
      <c r="J343" s="321" t="s">
        <v>489</v>
      </c>
      <c r="K343" s="61"/>
      <c r="L343" s="321" t="s">
        <v>489</v>
      </c>
      <c r="M343" s="321" t="s">
        <v>489</v>
      </c>
      <c r="N343" s="321" t="s">
        <v>489</v>
      </c>
    </row>
    <row r="344" spans="1:14" s="15" customFormat="1" ht="8.25" customHeight="1">
      <c r="A344" s="379" t="s">
        <v>534</v>
      </c>
      <c r="B344" s="380"/>
      <c r="C344" s="387" t="s">
        <v>543</v>
      </c>
      <c r="D344" s="388"/>
      <c r="E344" s="388"/>
      <c r="F344" s="388"/>
      <c r="G344" s="389"/>
      <c r="H344" s="59" t="s">
        <v>490</v>
      </c>
      <c r="I344" s="321" t="s">
        <v>489</v>
      </c>
      <c r="J344" s="321" t="s">
        <v>489</v>
      </c>
      <c r="K344" s="61"/>
      <c r="L344" s="321" t="s">
        <v>489</v>
      </c>
      <c r="M344" s="321" t="s">
        <v>489</v>
      </c>
      <c r="N344" s="321" t="s">
        <v>489</v>
      </c>
    </row>
    <row r="345" spans="1:14" s="15" customFormat="1" ht="8.25" customHeight="1">
      <c r="A345" s="379" t="s">
        <v>535</v>
      </c>
      <c r="B345" s="380"/>
      <c r="C345" s="387" t="s">
        <v>544</v>
      </c>
      <c r="D345" s="388"/>
      <c r="E345" s="388"/>
      <c r="F345" s="388"/>
      <c r="G345" s="389"/>
      <c r="H345" s="59" t="s">
        <v>490</v>
      </c>
      <c r="I345" s="321" t="s">
        <v>489</v>
      </c>
      <c r="J345" s="321" t="s">
        <v>489</v>
      </c>
      <c r="K345" s="61"/>
      <c r="L345" s="321" t="s">
        <v>489</v>
      </c>
      <c r="M345" s="321" t="s">
        <v>489</v>
      </c>
      <c r="N345" s="321" t="s">
        <v>489</v>
      </c>
    </row>
    <row r="346" spans="1:14" s="15" customFormat="1" ht="8.25" customHeight="1">
      <c r="A346" s="379" t="s">
        <v>536</v>
      </c>
      <c r="B346" s="380"/>
      <c r="C346" s="384" t="s">
        <v>548</v>
      </c>
      <c r="D346" s="385"/>
      <c r="E346" s="385"/>
      <c r="F346" s="385"/>
      <c r="G346" s="386"/>
      <c r="H346" s="59" t="s">
        <v>538</v>
      </c>
      <c r="I346" s="61">
        <f>'[1]ФИНПЛАН'!$L$346</f>
        <v>17878.863559999998</v>
      </c>
      <c r="J346" s="316">
        <v>18444.7695</v>
      </c>
      <c r="K346" s="61"/>
      <c r="L346" s="321" t="s">
        <v>489</v>
      </c>
      <c r="M346" s="321" t="s">
        <v>489</v>
      </c>
      <c r="N346" s="321" t="s">
        <v>489</v>
      </c>
    </row>
    <row r="347" spans="1:14" s="15" customFormat="1" ht="8.25" customHeight="1">
      <c r="A347" s="379" t="s">
        <v>537</v>
      </c>
      <c r="B347" s="380"/>
      <c r="C347" s="384" t="s">
        <v>687</v>
      </c>
      <c r="D347" s="385"/>
      <c r="E347" s="385"/>
      <c r="F347" s="385"/>
      <c r="G347" s="386"/>
      <c r="H347" s="59" t="s">
        <v>5</v>
      </c>
      <c r="I347" s="321" t="s">
        <v>489</v>
      </c>
      <c r="J347" s="321" t="s">
        <v>489</v>
      </c>
      <c r="K347" s="61"/>
      <c r="L347" s="321" t="s">
        <v>489</v>
      </c>
      <c r="M347" s="321" t="s">
        <v>489</v>
      </c>
      <c r="N347" s="321" t="s">
        <v>489</v>
      </c>
    </row>
    <row r="348" spans="1:14" s="15" customFormat="1" ht="8.25" customHeight="1">
      <c r="A348" s="379" t="s">
        <v>549</v>
      </c>
      <c r="B348" s="380"/>
      <c r="C348" s="420" t="s">
        <v>553</v>
      </c>
      <c r="D348" s="421"/>
      <c r="E348" s="421"/>
      <c r="F348" s="421"/>
      <c r="G348" s="422"/>
      <c r="H348" s="59" t="s">
        <v>489</v>
      </c>
      <c r="I348" s="61" t="s">
        <v>494</v>
      </c>
      <c r="J348" s="299" t="s">
        <v>494</v>
      </c>
      <c r="K348" s="61"/>
      <c r="L348" s="109" t="s">
        <v>494</v>
      </c>
      <c r="M348" s="109" t="s">
        <v>494</v>
      </c>
      <c r="N348" s="61" t="s">
        <v>494</v>
      </c>
    </row>
    <row r="349" spans="1:14" s="15" customFormat="1" ht="8.25" customHeight="1">
      <c r="A349" s="379" t="s">
        <v>550</v>
      </c>
      <c r="B349" s="380"/>
      <c r="C349" s="384" t="s">
        <v>554</v>
      </c>
      <c r="D349" s="385"/>
      <c r="E349" s="385"/>
      <c r="F349" s="385"/>
      <c r="G349" s="386"/>
      <c r="H349" s="59" t="s">
        <v>512</v>
      </c>
      <c r="I349" s="321" t="s">
        <v>489</v>
      </c>
      <c r="J349" s="321" t="s">
        <v>489</v>
      </c>
      <c r="K349" s="321" t="s">
        <v>489</v>
      </c>
      <c r="L349" s="321" t="s">
        <v>489</v>
      </c>
      <c r="M349" s="321" t="s">
        <v>489</v>
      </c>
      <c r="N349" s="321" t="s">
        <v>489</v>
      </c>
    </row>
    <row r="350" spans="1:14" s="15" customFormat="1" ht="8.25" customHeight="1">
      <c r="A350" s="379" t="s">
        <v>551</v>
      </c>
      <c r="B350" s="380"/>
      <c r="C350" s="384" t="s">
        <v>556</v>
      </c>
      <c r="D350" s="385"/>
      <c r="E350" s="385"/>
      <c r="F350" s="385"/>
      <c r="G350" s="386"/>
      <c r="H350" s="59" t="s">
        <v>491</v>
      </c>
      <c r="I350" s="321" t="s">
        <v>489</v>
      </c>
      <c r="J350" s="321" t="s">
        <v>489</v>
      </c>
      <c r="K350" s="321" t="s">
        <v>489</v>
      </c>
      <c r="L350" s="321" t="s">
        <v>489</v>
      </c>
      <c r="M350" s="321" t="s">
        <v>489</v>
      </c>
      <c r="N350" s="321" t="s">
        <v>489</v>
      </c>
    </row>
    <row r="351" spans="1:14" s="15" customFormat="1" ht="8.25" customHeight="1">
      <c r="A351" s="379" t="s">
        <v>552</v>
      </c>
      <c r="B351" s="380"/>
      <c r="C351" s="384" t="s">
        <v>557</v>
      </c>
      <c r="D351" s="385"/>
      <c r="E351" s="385"/>
      <c r="F351" s="385"/>
      <c r="G351" s="386"/>
      <c r="H351" s="59" t="s">
        <v>5</v>
      </c>
      <c r="I351" s="321" t="s">
        <v>489</v>
      </c>
      <c r="J351" s="321" t="s">
        <v>489</v>
      </c>
      <c r="K351" s="321" t="s">
        <v>489</v>
      </c>
      <c r="L351" s="321" t="s">
        <v>489</v>
      </c>
      <c r="M351" s="321" t="s">
        <v>489</v>
      </c>
      <c r="N351" s="321" t="s">
        <v>489</v>
      </c>
    </row>
    <row r="352" spans="1:14" s="15" customFormat="1" ht="9" customHeight="1">
      <c r="A352" s="379" t="s">
        <v>555</v>
      </c>
      <c r="B352" s="380"/>
      <c r="C352" s="384" t="s">
        <v>558</v>
      </c>
      <c r="D352" s="385"/>
      <c r="E352" s="385"/>
      <c r="F352" s="385"/>
      <c r="G352" s="386"/>
      <c r="H352" s="59" t="s">
        <v>5</v>
      </c>
      <c r="I352" s="321" t="s">
        <v>489</v>
      </c>
      <c r="J352" s="321" t="s">
        <v>489</v>
      </c>
      <c r="K352" s="321" t="s">
        <v>489</v>
      </c>
      <c r="L352" s="321" t="s">
        <v>489</v>
      </c>
      <c r="M352" s="321" t="s">
        <v>489</v>
      </c>
      <c r="N352" s="321" t="s">
        <v>489</v>
      </c>
    </row>
    <row r="353" spans="1:14" s="15" customFormat="1" ht="8.25" customHeight="1">
      <c r="A353" s="379" t="s">
        <v>559</v>
      </c>
      <c r="B353" s="380"/>
      <c r="C353" s="420" t="s">
        <v>560</v>
      </c>
      <c r="D353" s="421"/>
      <c r="E353" s="421"/>
      <c r="F353" s="421"/>
      <c r="G353" s="422"/>
      <c r="H353" s="59" t="s">
        <v>489</v>
      </c>
      <c r="I353" s="61" t="s">
        <v>494</v>
      </c>
      <c r="J353" s="299" t="s">
        <v>494</v>
      </c>
      <c r="K353" s="61"/>
      <c r="L353" s="109" t="s">
        <v>494</v>
      </c>
      <c r="M353" s="109" t="s">
        <v>494</v>
      </c>
      <c r="N353" s="61" t="s">
        <v>494</v>
      </c>
    </row>
    <row r="354" spans="1:14" s="15" customFormat="1" ht="8.25" customHeight="1">
      <c r="A354" s="379" t="s">
        <v>561</v>
      </c>
      <c r="B354" s="380"/>
      <c r="C354" s="384" t="s">
        <v>565</v>
      </c>
      <c r="D354" s="385"/>
      <c r="E354" s="385"/>
      <c r="F354" s="385"/>
      <c r="G354" s="386"/>
      <c r="H354" s="59" t="s">
        <v>490</v>
      </c>
      <c r="I354" s="321" t="s">
        <v>489</v>
      </c>
      <c r="J354" s="321" t="s">
        <v>489</v>
      </c>
      <c r="K354" s="321" t="s">
        <v>489</v>
      </c>
      <c r="L354" s="321" t="s">
        <v>489</v>
      </c>
      <c r="M354" s="321" t="s">
        <v>489</v>
      </c>
      <c r="N354" s="321" t="s">
        <v>489</v>
      </c>
    </row>
    <row r="355" spans="1:14" s="15" customFormat="1" ht="8.25" customHeight="1">
      <c r="A355" s="379" t="s">
        <v>562</v>
      </c>
      <c r="B355" s="380"/>
      <c r="C355" s="381" t="s">
        <v>566</v>
      </c>
      <c r="D355" s="382"/>
      <c r="E355" s="382"/>
      <c r="F355" s="382"/>
      <c r="G355" s="383"/>
      <c r="H355" s="59" t="s">
        <v>490</v>
      </c>
      <c r="I355" s="321" t="s">
        <v>489</v>
      </c>
      <c r="J355" s="321" t="s">
        <v>489</v>
      </c>
      <c r="K355" s="321" t="s">
        <v>489</v>
      </c>
      <c r="L355" s="321" t="s">
        <v>489</v>
      </c>
      <c r="M355" s="321" t="s">
        <v>489</v>
      </c>
      <c r="N355" s="321" t="s">
        <v>489</v>
      </c>
    </row>
    <row r="356" spans="1:14" s="15" customFormat="1" ht="8.25" customHeight="1">
      <c r="A356" s="379" t="s">
        <v>563</v>
      </c>
      <c r="B356" s="380"/>
      <c r="C356" s="381" t="s">
        <v>567</v>
      </c>
      <c r="D356" s="382"/>
      <c r="E356" s="382"/>
      <c r="F356" s="382"/>
      <c r="G356" s="383"/>
      <c r="H356" s="59" t="s">
        <v>490</v>
      </c>
      <c r="I356" s="321" t="s">
        <v>489</v>
      </c>
      <c r="J356" s="321" t="s">
        <v>489</v>
      </c>
      <c r="K356" s="321" t="s">
        <v>489</v>
      </c>
      <c r="L356" s="321" t="s">
        <v>489</v>
      </c>
      <c r="M356" s="321" t="s">
        <v>489</v>
      </c>
      <c r="N356" s="321" t="s">
        <v>489</v>
      </c>
    </row>
    <row r="357" spans="1:14" s="15" customFormat="1" ht="8.25" customHeight="1">
      <c r="A357" s="379" t="s">
        <v>564</v>
      </c>
      <c r="B357" s="380"/>
      <c r="C357" s="381" t="s">
        <v>568</v>
      </c>
      <c r="D357" s="382"/>
      <c r="E357" s="382"/>
      <c r="F357" s="382"/>
      <c r="G357" s="383"/>
      <c r="H357" s="59" t="s">
        <v>490</v>
      </c>
      <c r="I357" s="321" t="s">
        <v>489</v>
      </c>
      <c r="J357" s="321" t="s">
        <v>489</v>
      </c>
      <c r="K357" s="321" t="s">
        <v>489</v>
      </c>
      <c r="L357" s="321" t="s">
        <v>489</v>
      </c>
      <c r="M357" s="321" t="s">
        <v>489</v>
      </c>
      <c r="N357" s="321" t="s">
        <v>489</v>
      </c>
    </row>
    <row r="358" spans="1:14" s="15" customFormat="1" ht="8.25" customHeight="1">
      <c r="A358" s="379" t="s">
        <v>569</v>
      </c>
      <c r="B358" s="380"/>
      <c r="C358" s="384" t="s">
        <v>577</v>
      </c>
      <c r="D358" s="385"/>
      <c r="E358" s="385"/>
      <c r="F358" s="385"/>
      <c r="G358" s="386"/>
      <c r="H358" s="59" t="s">
        <v>512</v>
      </c>
      <c r="I358" s="321" t="s">
        <v>489</v>
      </c>
      <c r="J358" s="321" t="s">
        <v>489</v>
      </c>
      <c r="K358" s="321" t="s">
        <v>489</v>
      </c>
      <c r="L358" s="321" t="s">
        <v>489</v>
      </c>
      <c r="M358" s="321" t="s">
        <v>489</v>
      </c>
      <c r="N358" s="321" t="s">
        <v>489</v>
      </c>
    </row>
    <row r="359" spans="1:14" s="15" customFormat="1" ht="8.25" customHeight="1">
      <c r="A359" s="379" t="s">
        <v>570</v>
      </c>
      <c r="B359" s="380"/>
      <c r="C359" s="381" t="s">
        <v>688</v>
      </c>
      <c r="D359" s="382"/>
      <c r="E359" s="382"/>
      <c r="F359" s="382"/>
      <c r="G359" s="383"/>
      <c r="H359" s="59" t="s">
        <v>512</v>
      </c>
      <c r="I359" s="321" t="s">
        <v>489</v>
      </c>
      <c r="J359" s="321" t="s">
        <v>489</v>
      </c>
      <c r="K359" s="321" t="s">
        <v>489</v>
      </c>
      <c r="L359" s="321" t="s">
        <v>489</v>
      </c>
      <c r="M359" s="321" t="s">
        <v>489</v>
      </c>
      <c r="N359" s="321" t="s">
        <v>489</v>
      </c>
    </row>
    <row r="360" spans="1:14" s="15" customFormat="1" ht="8.25" customHeight="1">
      <c r="A360" s="379" t="s">
        <v>571</v>
      </c>
      <c r="B360" s="380"/>
      <c r="C360" s="381" t="s">
        <v>578</v>
      </c>
      <c r="D360" s="382"/>
      <c r="E360" s="382"/>
      <c r="F360" s="382"/>
      <c r="G360" s="383"/>
      <c r="H360" s="59" t="s">
        <v>512</v>
      </c>
      <c r="I360" s="321" t="s">
        <v>489</v>
      </c>
      <c r="J360" s="321" t="s">
        <v>489</v>
      </c>
      <c r="K360" s="321" t="s">
        <v>489</v>
      </c>
      <c r="L360" s="321" t="s">
        <v>489</v>
      </c>
      <c r="M360" s="321" t="s">
        <v>489</v>
      </c>
      <c r="N360" s="321" t="s">
        <v>489</v>
      </c>
    </row>
    <row r="361" spans="1:14" s="15" customFormat="1" ht="8.25" customHeight="1">
      <c r="A361" s="379" t="s">
        <v>572</v>
      </c>
      <c r="B361" s="380"/>
      <c r="C361" s="384" t="s">
        <v>700</v>
      </c>
      <c r="D361" s="385"/>
      <c r="E361" s="385"/>
      <c r="F361" s="385"/>
      <c r="G361" s="386"/>
      <c r="H361" s="59" t="s">
        <v>5</v>
      </c>
      <c r="I361" s="321" t="s">
        <v>489</v>
      </c>
      <c r="J361" s="321" t="s">
        <v>489</v>
      </c>
      <c r="K361" s="321" t="s">
        <v>489</v>
      </c>
      <c r="L361" s="321" t="s">
        <v>489</v>
      </c>
      <c r="M361" s="321" t="s">
        <v>489</v>
      </c>
      <c r="N361" s="321" t="s">
        <v>489</v>
      </c>
    </row>
    <row r="362" spans="1:14" s="15" customFormat="1" ht="8.25" customHeight="1">
      <c r="A362" s="379" t="s">
        <v>573</v>
      </c>
      <c r="B362" s="380"/>
      <c r="C362" s="381" t="s">
        <v>92</v>
      </c>
      <c r="D362" s="382"/>
      <c r="E362" s="382"/>
      <c r="F362" s="382"/>
      <c r="G362" s="383"/>
      <c r="H362" s="59" t="s">
        <v>5</v>
      </c>
      <c r="I362" s="321" t="s">
        <v>489</v>
      </c>
      <c r="J362" s="321" t="s">
        <v>489</v>
      </c>
      <c r="K362" s="321" t="s">
        <v>489</v>
      </c>
      <c r="L362" s="321" t="s">
        <v>489</v>
      </c>
      <c r="M362" s="321" t="s">
        <v>489</v>
      </c>
      <c r="N362" s="321" t="s">
        <v>489</v>
      </c>
    </row>
    <row r="363" spans="1:14" s="15" customFormat="1" ht="9" customHeight="1">
      <c r="A363" s="379" t="s">
        <v>574</v>
      </c>
      <c r="B363" s="380"/>
      <c r="C363" s="381" t="s">
        <v>93</v>
      </c>
      <c r="D363" s="382"/>
      <c r="E363" s="382"/>
      <c r="F363" s="382"/>
      <c r="G363" s="383"/>
      <c r="H363" s="59" t="s">
        <v>5</v>
      </c>
      <c r="I363" s="321" t="s">
        <v>489</v>
      </c>
      <c r="J363" s="321" t="s">
        <v>489</v>
      </c>
      <c r="K363" s="321" t="s">
        <v>489</v>
      </c>
      <c r="L363" s="321" t="s">
        <v>489</v>
      </c>
      <c r="M363" s="321" t="s">
        <v>489</v>
      </c>
      <c r="N363" s="321" t="s">
        <v>489</v>
      </c>
    </row>
    <row r="364" spans="1:14" s="15" customFormat="1" ht="9" customHeight="1" thickBot="1">
      <c r="A364" s="416" t="s">
        <v>575</v>
      </c>
      <c r="B364" s="417"/>
      <c r="C364" s="431" t="s">
        <v>579</v>
      </c>
      <c r="D364" s="432"/>
      <c r="E364" s="432"/>
      <c r="F364" s="432"/>
      <c r="G364" s="433"/>
      <c r="H364" s="73" t="s">
        <v>576</v>
      </c>
      <c r="I364" s="321" t="s">
        <v>489</v>
      </c>
      <c r="J364" s="321" t="s">
        <v>489</v>
      </c>
      <c r="K364" s="321" t="s">
        <v>489</v>
      </c>
      <c r="L364" s="321" t="s">
        <v>489</v>
      </c>
      <c r="M364" s="321" t="s">
        <v>489</v>
      </c>
      <c r="N364" s="321" t="s">
        <v>489</v>
      </c>
    </row>
    <row r="365" spans="1:14" s="15" customFormat="1" ht="12" thickBot="1">
      <c r="A365" s="403" t="s">
        <v>580</v>
      </c>
      <c r="B365" s="404"/>
      <c r="C365" s="404"/>
      <c r="D365" s="404"/>
      <c r="E365" s="404"/>
      <c r="F365" s="404"/>
      <c r="G365" s="404"/>
      <c r="H365" s="404"/>
      <c r="I365" s="404"/>
      <c r="J365" s="404"/>
      <c r="K365" s="404"/>
      <c r="L365" s="404"/>
      <c r="M365" s="404"/>
      <c r="N365" s="404"/>
    </row>
    <row r="366" spans="1:14" s="17" customFormat="1" ht="18" customHeight="1">
      <c r="A366" s="406" t="s">
        <v>7</v>
      </c>
      <c r="B366" s="407"/>
      <c r="C366" s="410" t="s">
        <v>8</v>
      </c>
      <c r="D366" s="411"/>
      <c r="E366" s="411"/>
      <c r="F366" s="411"/>
      <c r="G366" s="407"/>
      <c r="H366" s="414" t="s">
        <v>1</v>
      </c>
      <c r="I366" s="485">
        <v>2020</v>
      </c>
      <c r="J366" s="486"/>
      <c r="K366" s="486"/>
      <c r="L366" s="496" t="s">
        <v>859</v>
      </c>
      <c r="M366" s="497"/>
      <c r="N366" s="498" t="s">
        <v>858</v>
      </c>
    </row>
    <row r="367" spans="1:14" s="17" customFormat="1" ht="24.75">
      <c r="A367" s="408"/>
      <c r="B367" s="409"/>
      <c r="C367" s="412"/>
      <c r="D367" s="413"/>
      <c r="E367" s="413"/>
      <c r="F367" s="413"/>
      <c r="G367" s="409"/>
      <c r="H367" s="415"/>
      <c r="I367" s="41" t="s">
        <v>863</v>
      </c>
      <c r="J367" s="314" t="str">
        <f>J17</f>
        <v>Факт</v>
      </c>
      <c r="K367" s="45" t="s">
        <v>705</v>
      </c>
      <c r="L367" s="300" t="s">
        <v>860</v>
      </c>
      <c r="M367" s="301" t="s">
        <v>861</v>
      </c>
      <c r="N367" s="499"/>
    </row>
    <row r="368" spans="1:14" s="18" customFormat="1" ht="9" thickBot="1">
      <c r="A368" s="429">
        <v>1</v>
      </c>
      <c r="B368" s="430"/>
      <c r="C368" s="441">
        <v>2</v>
      </c>
      <c r="D368" s="442"/>
      <c r="E368" s="442"/>
      <c r="F368" s="442"/>
      <c r="G368" s="430"/>
      <c r="H368" s="293">
        <v>3</v>
      </c>
      <c r="I368" s="294">
        <v>7</v>
      </c>
      <c r="J368" s="313">
        <v>8</v>
      </c>
      <c r="K368" s="294"/>
      <c r="L368" s="295">
        <v>9</v>
      </c>
      <c r="M368" s="295">
        <v>10</v>
      </c>
      <c r="N368" s="294">
        <v>11</v>
      </c>
    </row>
    <row r="369" spans="1:14" s="15" customFormat="1" ht="15" customHeight="1">
      <c r="A369" s="443" t="s">
        <v>581</v>
      </c>
      <c r="B369" s="444"/>
      <c r="C369" s="444"/>
      <c r="D369" s="444"/>
      <c r="E369" s="444"/>
      <c r="F369" s="444"/>
      <c r="G369" s="445"/>
      <c r="H369" s="59" t="s">
        <v>5</v>
      </c>
      <c r="I369" s="340">
        <v>86.08</v>
      </c>
      <c r="J369" s="339">
        <v>0.123</v>
      </c>
      <c r="K369" s="340"/>
      <c r="L369" s="341">
        <f>J369-I369</f>
        <v>-85.957</v>
      </c>
      <c r="M369" s="341">
        <v>100</v>
      </c>
      <c r="N369" s="321" t="s">
        <v>489</v>
      </c>
    </row>
    <row r="370" spans="1:14" s="15" customFormat="1" ht="8.25" customHeight="1">
      <c r="A370" s="379" t="s">
        <v>31</v>
      </c>
      <c r="B370" s="380"/>
      <c r="C370" s="420" t="s">
        <v>594</v>
      </c>
      <c r="D370" s="421"/>
      <c r="E370" s="421"/>
      <c r="F370" s="421"/>
      <c r="G370" s="422"/>
      <c r="H370" s="59" t="s">
        <v>5</v>
      </c>
      <c r="I370" s="340">
        <v>31.01</v>
      </c>
      <c r="J370" s="339">
        <v>0.123</v>
      </c>
      <c r="K370" s="340"/>
      <c r="L370" s="341">
        <f>J370-I370</f>
        <v>-30.887</v>
      </c>
      <c r="M370" s="341">
        <v>100</v>
      </c>
      <c r="N370" s="321" t="s">
        <v>489</v>
      </c>
    </row>
    <row r="371" spans="1:14" s="15" customFormat="1" ht="14.25" customHeight="1">
      <c r="A371" s="379" t="s">
        <v>17</v>
      </c>
      <c r="B371" s="380"/>
      <c r="C371" s="384" t="s">
        <v>627</v>
      </c>
      <c r="D371" s="385"/>
      <c r="E371" s="385"/>
      <c r="F371" s="385"/>
      <c r="G371" s="386"/>
      <c r="H371" s="59" t="s">
        <v>5</v>
      </c>
      <c r="I371" s="340">
        <v>0</v>
      </c>
      <c r="J371" s="339">
        <v>0</v>
      </c>
      <c r="K371" s="340"/>
      <c r="L371" s="341">
        <f>J371-I371</f>
        <v>0</v>
      </c>
      <c r="M371" s="341">
        <v>0</v>
      </c>
      <c r="N371" s="321" t="s">
        <v>489</v>
      </c>
    </row>
    <row r="372" spans="1:14" s="15" customFormat="1" ht="8.25">
      <c r="A372" s="379" t="s">
        <v>18</v>
      </c>
      <c r="B372" s="380"/>
      <c r="C372" s="381" t="s">
        <v>628</v>
      </c>
      <c r="D372" s="382"/>
      <c r="E372" s="382"/>
      <c r="F372" s="382"/>
      <c r="G372" s="383"/>
      <c r="H372" s="59" t="s">
        <v>5</v>
      </c>
      <c r="I372" s="321" t="s">
        <v>489</v>
      </c>
      <c r="J372" s="321" t="s">
        <v>489</v>
      </c>
      <c r="K372" s="321" t="s">
        <v>489</v>
      </c>
      <c r="L372" s="321" t="s">
        <v>489</v>
      </c>
      <c r="M372" s="321" t="s">
        <v>489</v>
      </c>
      <c r="N372" s="321" t="s">
        <v>489</v>
      </c>
    </row>
    <row r="373" spans="1:14" s="15" customFormat="1" ht="8.25" customHeight="1">
      <c r="A373" s="379" t="s">
        <v>582</v>
      </c>
      <c r="B373" s="380"/>
      <c r="C373" s="387" t="s">
        <v>629</v>
      </c>
      <c r="D373" s="388"/>
      <c r="E373" s="388"/>
      <c r="F373" s="388"/>
      <c r="G373" s="389"/>
      <c r="H373" s="59" t="s">
        <v>5</v>
      </c>
      <c r="I373" s="321" t="s">
        <v>489</v>
      </c>
      <c r="J373" s="321" t="s">
        <v>489</v>
      </c>
      <c r="K373" s="321" t="s">
        <v>489</v>
      </c>
      <c r="L373" s="321" t="s">
        <v>489</v>
      </c>
      <c r="M373" s="321" t="s">
        <v>489</v>
      </c>
      <c r="N373" s="321" t="s">
        <v>489</v>
      </c>
    </row>
    <row r="374" spans="1:14" s="15" customFormat="1" ht="8.25" customHeight="1">
      <c r="A374" s="379" t="s">
        <v>583</v>
      </c>
      <c r="B374" s="380"/>
      <c r="C374" s="423" t="s">
        <v>53</v>
      </c>
      <c r="D374" s="424"/>
      <c r="E374" s="424"/>
      <c r="F374" s="424"/>
      <c r="G374" s="425"/>
      <c r="H374" s="59" t="s">
        <v>5</v>
      </c>
      <c r="I374" s="321" t="s">
        <v>489</v>
      </c>
      <c r="J374" s="321" t="s">
        <v>489</v>
      </c>
      <c r="K374" s="321" t="s">
        <v>489</v>
      </c>
      <c r="L374" s="321" t="s">
        <v>489</v>
      </c>
      <c r="M374" s="321" t="s">
        <v>489</v>
      </c>
      <c r="N374" s="321" t="s">
        <v>489</v>
      </c>
    </row>
    <row r="375" spans="1:14" s="15" customFormat="1" ht="8.25" customHeight="1">
      <c r="A375" s="379" t="s">
        <v>584</v>
      </c>
      <c r="B375" s="380"/>
      <c r="C375" s="423" t="s">
        <v>62</v>
      </c>
      <c r="D375" s="424"/>
      <c r="E375" s="424"/>
      <c r="F375" s="424"/>
      <c r="G375" s="425"/>
      <c r="H375" s="59" t="s">
        <v>5</v>
      </c>
      <c r="I375" s="321" t="s">
        <v>489</v>
      </c>
      <c r="J375" s="321" t="s">
        <v>489</v>
      </c>
      <c r="K375" s="321" t="s">
        <v>489</v>
      </c>
      <c r="L375" s="321" t="s">
        <v>489</v>
      </c>
      <c r="M375" s="321" t="s">
        <v>489</v>
      </c>
      <c r="N375" s="321" t="s">
        <v>489</v>
      </c>
    </row>
    <row r="376" spans="1:14" s="15" customFormat="1" ht="8.25" customHeight="1">
      <c r="A376" s="379" t="s">
        <v>585</v>
      </c>
      <c r="B376" s="380"/>
      <c r="C376" s="423" t="s">
        <v>63</v>
      </c>
      <c r="D376" s="424"/>
      <c r="E376" s="424"/>
      <c r="F376" s="424"/>
      <c r="G376" s="425"/>
      <c r="H376" s="59" t="s">
        <v>5</v>
      </c>
      <c r="I376" s="321" t="s">
        <v>489</v>
      </c>
      <c r="J376" s="321" t="s">
        <v>489</v>
      </c>
      <c r="K376" s="321" t="s">
        <v>489</v>
      </c>
      <c r="L376" s="321" t="s">
        <v>489</v>
      </c>
      <c r="M376" s="321" t="s">
        <v>489</v>
      </c>
      <c r="N376" s="321" t="s">
        <v>489</v>
      </c>
    </row>
    <row r="377" spans="1:14" s="15" customFormat="1" ht="8.25" customHeight="1">
      <c r="A377" s="379" t="s">
        <v>586</v>
      </c>
      <c r="B377" s="380"/>
      <c r="C377" s="387" t="s">
        <v>630</v>
      </c>
      <c r="D377" s="388"/>
      <c r="E377" s="388"/>
      <c r="F377" s="388"/>
      <c r="G377" s="389"/>
      <c r="H377" s="59" t="s">
        <v>5</v>
      </c>
      <c r="I377" s="321" t="s">
        <v>489</v>
      </c>
      <c r="J377" s="321" t="s">
        <v>489</v>
      </c>
      <c r="K377" s="321" t="s">
        <v>489</v>
      </c>
      <c r="L377" s="321" t="s">
        <v>489</v>
      </c>
      <c r="M377" s="321" t="s">
        <v>489</v>
      </c>
      <c r="N377" s="321" t="s">
        <v>489</v>
      </c>
    </row>
    <row r="378" spans="1:14" s="15" customFormat="1" ht="8.25">
      <c r="A378" s="379" t="s">
        <v>587</v>
      </c>
      <c r="B378" s="380"/>
      <c r="C378" s="387" t="s">
        <v>631</v>
      </c>
      <c r="D378" s="388"/>
      <c r="E378" s="388"/>
      <c r="F378" s="388"/>
      <c r="G378" s="389"/>
      <c r="H378" s="59" t="s">
        <v>5</v>
      </c>
      <c r="I378" s="321" t="s">
        <v>489</v>
      </c>
      <c r="J378" s="321" t="s">
        <v>489</v>
      </c>
      <c r="K378" s="321" t="s">
        <v>489</v>
      </c>
      <c r="L378" s="321" t="s">
        <v>489</v>
      </c>
      <c r="M378" s="321" t="s">
        <v>489</v>
      </c>
      <c r="N378" s="321" t="s">
        <v>489</v>
      </c>
    </row>
    <row r="379" spans="1:14" s="15" customFormat="1" ht="8.25" customHeight="1">
      <c r="A379" s="379" t="s">
        <v>588</v>
      </c>
      <c r="B379" s="380"/>
      <c r="C379" s="387" t="s">
        <v>632</v>
      </c>
      <c r="D379" s="388"/>
      <c r="E379" s="388"/>
      <c r="F379" s="388"/>
      <c r="G379" s="389"/>
      <c r="H379" s="59" t="s">
        <v>5</v>
      </c>
      <c r="I379" s="321" t="s">
        <v>489</v>
      </c>
      <c r="J379" s="321" t="s">
        <v>489</v>
      </c>
      <c r="K379" s="321" t="s">
        <v>489</v>
      </c>
      <c r="L379" s="321" t="s">
        <v>489</v>
      </c>
      <c r="M379" s="321" t="s">
        <v>489</v>
      </c>
      <c r="N379" s="321" t="s">
        <v>489</v>
      </c>
    </row>
    <row r="380" spans="1:14" s="15" customFormat="1" ht="8.25" customHeight="1">
      <c r="A380" s="379" t="s">
        <v>589</v>
      </c>
      <c r="B380" s="380"/>
      <c r="C380" s="387" t="s">
        <v>633</v>
      </c>
      <c r="D380" s="388"/>
      <c r="E380" s="388"/>
      <c r="F380" s="388"/>
      <c r="G380" s="389"/>
      <c r="H380" s="59" t="s">
        <v>5</v>
      </c>
      <c r="I380" s="321" t="s">
        <v>489</v>
      </c>
      <c r="J380" s="321" t="s">
        <v>489</v>
      </c>
      <c r="K380" s="321" t="s">
        <v>489</v>
      </c>
      <c r="L380" s="321" t="s">
        <v>489</v>
      </c>
      <c r="M380" s="321" t="s">
        <v>489</v>
      </c>
      <c r="N380" s="321" t="s">
        <v>489</v>
      </c>
    </row>
    <row r="381" spans="1:14" s="15" customFormat="1" ht="8.25" customHeight="1">
      <c r="A381" s="379" t="s">
        <v>590</v>
      </c>
      <c r="B381" s="380"/>
      <c r="C381" s="423" t="s">
        <v>634</v>
      </c>
      <c r="D381" s="424"/>
      <c r="E381" s="424"/>
      <c r="F381" s="424"/>
      <c r="G381" s="425"/>
      <c r="H381" s="59" t="s">
        <v>5</v>
      </c>
      <c r="I381" s="321" t="s">
        <v>489</v>
      </c>
      <c r="J381" s="321" t="s">
        <v>489</v>
      </c>
      <c r="K381" s="321" t="s">
        <v>489</v>
      </c>
      <c r="L381" s="321" t="s">
        <v>489</v>
      </c>
      <c r="M381" s="321" t="s">
        <v>489</v>
      </c>
      <c r="N381" s="321" t="s">
        <v>489</v>
      </c>
    </row>
    <row r="382" spans="1:14" s="15" customFormat="1" ht="8.25" customHeight="1">
      <c r="A382" s="379" t="s">
        <v>591</v>
      </c>
      <c r="B382" s="380"/>
      <c r="C382" s="426" t="s">
        <v>635</v>
      </c>
      <c r="D382" s="427"/>
      <c r="E382" s="427"/>
      <c r="F382" s="427"/>
      <c r="G382" s="428"/>
      <c r="H382" s="59" t="s">
        <v>5</v>
      </c>
      <c r="I382" s="321" t="s">
        <v>489</v>
      </c>
      <c r="J382" s="321" t="s">
        <v>489</v>
      </c>
      <c r="K382" s="321" t="s">
        <v>489</v>
      </c>
      <c r="L382" s="321" t="s">
        <v>489</v>
      </c>
      <c r="M382" s="321" t="s">
        <v>489</v>
      </c>
      <c r="N382" s="321" t="s">
        <v>489</v>
      </c>
    </row>
    <row r="383" spans="1:14" s="15" customFormat="1" ht="8.25" customHeight="1">
      <c r="A383" s="379" t="s">
        <v>592</v>
      </c>
      <c r="B383" s="380"/>
      <c r="C383" s="423" t="s">
        <v>636</v>
      </c>
      <c r="D383" s="424"/>
      <c r="E383" s="424"/>
      <c r="F383" s="424"/>
      <c r="G383" s="425"/>
      <c r="H383" s="59" t="s">
        <v>5</v>
      </c>
      <c r="I383" s="321" t="s">
        <v>489</v>
      </c>
      <c r="J383" s="321" t="s">
        <v>489</v>
      </c>
      <c r="K383" s="321" t="s">
        <v>489</v>
      </c>
      <c r="L383" s="321" t="s">
        <v>489</v>
      </c>
      <c r="M383" s="321" t="s">
        <v>489</v>
      </c>
      <c r="N383" s="321" t="s">
        <v>489</v>
      </c>
    </row>
    <row r="384" spans="1:14" s="15" customFormat="1" ht="8.25" customHeight="1">
      <c r="A384" s="379" t="s">
        <v>593</v>
      </c>
      <c r="B384" s="380"/>
      <c r="C384" s="426" t="s">
        <v>635</v>
      </c>
      <c r="D384" s="427"/>
      <c r="E384" s="427"/>
      <c r="F384" s="427"/>
      <c r="G384" s="428"/>
      <c r="H384" s="59" t="s">
        <v>5</v>
      </c>
      <c r="I384" s="321" t="s">
        <v>489</v>
      </c>
      <c r="J384" s="321" t="s">
        <v>489</v>
      </c>
      <c r="K384" s="321" t="s">
        <v>489</v>
      </c>
      <c r="L384" s="321" t="s">
        <v>489</v>
      </c>
      <c r="M384" s="321" t="s">
        <v>489</v>
      </c>
      <c r="N384" s="321" t="s">
        <v>489</v>
      </c>
    </row>
    <row r="385" spans="1:14" s="15" customFormat="1" ht="8.25" customHeight="1">
      <c r="A385" s="379" t="s">
        <v>595</v>
      </c>
      <c r="B385" s="380"/>
      <c r="C385" s="387" t="s">
        <v>637</v>
      </c>
      <c r="D385" s="388"/>
      <c r="E385" s="388"/>
      <c r="F385" s="388"/>
      <c r="G385" s="389"/>
      <c r="H385" s="59" t="s">
        <v>5</v>
      </c>
      <c r="I385" s="321" t="s">
        <v>489</v>
      </c>
      <c r="J385" s="321" t="s">
        <v>489</v>
      </c>
      <c r="K385" s="321" t="s">
        <v>489</v>
      </c>
      <c r="L385" s="321" t="s">
        <v>489</v>
      </c>
      <c r="M385" s="321" t="s">
        <v>489</v>
      </c>
      <c r="N385" s="321" t="s">
        <v>489</v>
      </c>
    </row>
    <row r="386" spans="1:14" s="15" customFormat="1" ht="8.25" customHeight="1">
      <c r="A386" s="379" t="s">
        <v>596</v>
      </c>
      <c r="B386" s="380"/>
      <c r="C386" s="387" t="s">
        <v>437</v>
      </c>
      <c r="D386" s="388"/>
      <c r="E386" s="388"/>
      <c r="F386" s="388"/>
      <c r="G386" s="389"/>
      <c r="H386" s="59" t="s">
        <v>5</v>
      </c>
      <c r="I386" s="321" t="s">
        <v>489</v>
      </c>
      <c r="J386" s="321" t="s">
        <v>489</v>
      </c>
      <c r="K386" s="321" t="s">
        <v>489</v>
      </c>
      <c r="L386" s="321" t="s">
        <v>489</v>
      </c>
      <c r="M386" s="321" t="s">
        <v>489</v>
      </c>
      <c r="N386" s="321" t="s">
        <v>489</v>
      </c>
    </row>
    <row r="387" spans="1:14" s="15" customFormat="1" ht="8.25" customHeight="1">
      <c r="A387" s="379" t="s">
        <v>597</v>
      </c>
      <c r="B387" s="380"/>
      <c r="C387" s="387" t="s">
        <v>638</v>
      </c>
      <c r="D387" s="388"/>
      <c r="E387" s="388"/>
      <c r="F387" s="388"/>
      <c r="G387" s="389"/>
      <c r="H387" s="59" t="s">
        <v>5</v>
      </c>
      <c r="I387" s="321" t="s">
        <v>489</v>
      </c>
      <c r="J387" s="321" t="s">
        <v>489</v>
      </c>
      <c r="K387" s="321" t="s">
        <v>489</v>
      </c>
      <c r="L387" s="321" t="s">
        <v>489</v>
      </c>
      <c r="M387" s="321" t="s">
        <v>489</v>
      </c>
      <c r="N387" s="321" t="s">
        <v>489</v>
      </c>
    </row>
    <row r="388" spans="1:14" s="15" customFormat="1" ht="8.25" customHeight="1">
      <c r="A388" s="379" t="s">
        <v>598</v>
      </c>
      <c r="B388" s="380"/>
      <c r="C388" s="423" t="s">
        <v>92</v>
      </c>
      <c r="D388" s="424"/>
      <c r="E388" s="424"/>
      <c r="F388" s="424"/>
      <c r="G388" s="425"/>
      <c r="H388" s="59" t="s">
        <v>5</v>
      </c>
      <c r="I388" s="321" t="s">
        <v>489</v>
      </c>
      <c r="J388" s="321" t="s">
        <v>489</v>
      </c>
      <c r="K388" s="321" t="s">
        <v>489</v>
      </c>
      <c r="L388" s="321" t="s">
        <v>489</v>
      </c>
      <c r="M388" s="321" t="s">
        <v>489</v>
      </c>
      <c r="N388" s="321" t="s">
        <v>489</v>
      </c>
    </row>
    <row r="389" spans="1:14" s="15" customFormat="1" ht="8.25" customHeight="1">
      <c r="A389" s="379" t="s">
        <v>599</v>
      </c>
      <c r="B389" s="380"/>
      <c r="C389" s="423" t="s">
        <v>93</v>
      </c>
      <c r="D389" s="424"/>
      <c r="E389" s="424"/>
      <c r="F389" s="424"/>
      <c r="G389" s="425"/>
      <c r="H389" s="59" t="s">
        <v>5</v>
      </c>
      <c r="I389" s="321" t="s">
        <v>489</v>
      </c>
      <c r="J389" s="321" t="s">
        <v>489</v>
      </c>
      <c r="K389" s="321" t="s">
        <v>489</v>
      </c>
      <c r="L389" s="321" t="s">
        <v>489</v>
      </c>
      <c r="M389" s="321" t="s">
        <v>489</v>
      </c>
      <c r="N389" s="321" t="s">
        <v>489</v>
      </c>
    </row>
    <row r="390" spans="1:14" s="15" customFormat="1" ht="8.25" customHeight="1">
      <c r="A390" s="379" t="s">
        <v>19</v>
      </c>
      <c r="B390" s="380"/>
      <c r="C390" s="381" t="s">
        <v>701</v>
      </c>
      <c r="D390" s="382"/>
      <c r="E390" s="382"/>
      <c r="F390" s="382"/>
      <c r="G390" s="383"/>
      <c r="H390" s="59" t="s">
        <v>5</v>
      </c>
      <c r="I390" s="321" t="s">
        <v>489</v>
      </c>
      <c r="J390" s="321" t="s">
        <v>489</v>
      </c>
      <c r="K390" s="321" t="s">
        <v>489</v>
      </c>
      <c r="L390" s="321" t="s">
        <v>489</v>
      </c>
      <c r="M390" s="321" t="s">
        <v>489</v>
      </c>
      <c r="N390" s="321" t="s">
        <v>489</v>
      </c>
    </row>
    <row r="391" spans="1:14" s="15" customFormat="1" ht="8.25" customHeight="1">
      <c r="A391" s="379" t="s">
        <v>600</v>
      </c>
      <c r="B391" s="380"/>
      <c r="C391" s="387" t="s">
        <v>53</v>
      </c>
      <c r="D391" s="388"/>
      <c r="E391" s="388"/>
      <c r="F391" s="388"/>
      <c r="G391" s="389"/>
      <c r="H391" s="59" t="s">
        <v>5</v>
      </c>
      <c r="I391" s="321" t="s">
        <v>489</v>
      </c>
      <c r="J391" s="321" t="s">
        <v>489</v>
      </c>
      <c r="K391" s="321" t="s">
        <v>489</v>
      </c>
      <c r="L391" s="321" t="s">
        <v>489</v>
      </c>
      <c r="M391" s="321" t="s">
        <v>489</v>
      </c>
      <c r="N391" s="321" t="s">
        <v>489</v>
      </c>
    </row>
    <row r="392" spans="1:14" s="15" customFormat="1" ht="8.25" customHeight="1">
      <c r="A392" s="379" t="s">
        <v>601</v>
      </c>
      <c r="B392" s="380"/>
      <c r="C392" s="387" t="s">
        <v>62</v>
      </c>
      <c r="D392" s="388"/>
      <c r="E392" s="388"/>
      <c r="F392" s="388"/>
      <c r="G392" s="389"/>
      <c r="H392" s="59" t="s">
        <v>5</v>
      </c>
      <c r="I392" s="321" t="s">
        <v>489</v>
      </c>
      <c r="J392" s="321" t="s">
        <v>489</v>
      </c>
      <c r="K392" s="321" t="s">
        <v>489</v>
      </c>
      <c r="L392" s="321" t="s">
        <v>489</v>
      </c>
      <c r="M392" s="321" t="s">
        <v>489</v>
      </c>
      <c r="N392" s="321" t="s">
        <v>489</v>
      </c>
    </row>
    <row r="393" spans="1:14" s="15" customFormat="1" ht="8.25" customHeight="1">
      <c r="A393" s="379" t="s">
        <v>602</v>
      </c>
      <c r="B393" s="380"/>
      <c r="C393" s="387" t="s">
        <v>63</v>
      </c>
      <c r="D393" s="388"/>
      <c r="E393" s="388"/>
      <c r="F393" s="388"/>
      <c r="G393" s="389"/>
      <c r="H393" s="59" t="s">
        <v>5</v>
      </c>
      <c r="I393" s="321" t="s">
        <v>489</v>
      </c>
      <c r="J393" s="321" t="s">
        <v>489</v>
      </c>
      <c r="K393" s="321" t="s">
        <v>489</v>
      </c>
      <c r="L393" s="321" t="s">
        <v>489</v>
      </c>
      <c r="M393" s="321" t="s">
        <v>489</v>
      </c>
      <c r="N393" s="321" t="s">
        <v>489</v>
      </c>
    </row>
    <row r="394" spans="1:14" s="15" customFormat="1" ht="8.25" customHeight="1">
      <c r="A394" s="379" t="s">
        <v>20</v>
      </c>
      <c r="B394" s="380"/>
      <c r="C394" s="381" t="s">
        <v>639</v>
      </c>
      <c r="D394" s="382"/>
      <c r="E394" s="382"/>
      <c r="F394" s="382"/>
      <c r="G394" s="383"/>
      <c r="H394" s="59" t="s">
        <v>5</v>
      </c>
      <c r="I394" s="321" t="s">
        <v>489</v>
      </c>
      <c r="J394" s="321" t="s">
        <v>489</v>
      </c>
      <c r="K394" s="321" t="s">
        <v>489</v>
      </c>
      <c r="L394" s="321" t="s">
        <v>489</v>
      </c>
      <c r="M394" s="321" t="s">
        <v>489</v>
      </c>
      <c r="N394" s="321" t="s">
        <v>489</v>
      </c>
    </row>
    <row r="395" spans="1:14" s="15" customFormat="1" ht="8.25">
      <c r="A395" s="379" t="s">
        <v>21</v>
      </c>
      <c r="B395" s="380"/>
      <c r="C395" s="384" t="s">
        <v>640</v>
      </c>
      <c r="D395" s="385"/>
      <c r="E395" s="385"/>
      <c r="F395" s="385"/>
      <c r="G395" s="386"/>
      <c r="H395" s="59" t="s">
        <v>5</v>
      </c>
      <c r="I395" s="340">
        <v>31.01</v>
      </c>
      <c r="J395" s="339">
        <v>0.123</v>
      </c>
      <c r="K395" s="61"/>
      <c r="L395" s="321" t="s">
        <v>489</v>
      </c>
      <c r="M395" s="321" t="s">
        <v>489</v>
      </c>
      <c r="N395" s="321" t="s">
        <v>489</v>
      </c>
    </row>
    <row r="396" spans="1:14" s="15" customFormat="1" ht="8.25">
      <c r="A396" s="379" t="s">
        <v>603</v>
      </c>
      <c r="B396" s="380"/>
      <c r="C396" s="381" t="s">
        <v>641</v>
      </c>
      <c r="D396" s="382"/>
      <c r="E396" s="382"/>
      <c r="F396" s="382"/>
      <c r="G396" s="383"/>
      <c r="H396" s="59" t="s">
        <v>5</v>
      </c>
      <c r="I396" s="340">
        <v>31.01</v>
      </c>
      <c r="J396" s="339">
        <v>0.123</v>
      </c>
      <c r="K396" s="61"/>
      <c r="L396" s="321" t="s">
        <v>489</v>
      </c>
      <c r="M396" s="321" t="s">
        <v>489</v>
      </c>
      <c r="N396" s="321" t="s">
        <v>489</v>
      </c>
    </row>
    <row r="397" spans="1:14" s="15" customFormat="1" ht="8.25">
      <c r="A397" s="379" t="s">
        <v>604</v>
      </c>
      <c r="B397" s="380"/>
      <c r="C397" s="387" t="s">
        <v>642</v>
      </c>
      <c r="D397" s="388"/>
      <c r="E397" s="388"/>
      <c r="F397" s="388"/>
      <c r="G397" s="389"/>
      <c r="H397" s="59" t="s">
        <v>5</v>
      </c>
      <c r="I397" s="342" t="s">
        <v>489</v>
      </c>
      <c r="J397" s="342" t="s">
        <v>489</v>
      </c>
      <c r="K397" s="61"/>
      <c r="L397" s="321" t="s">
        <v>489</v>
      </c>
      <c r="M397" s="321" t="s">
        <v>489</v>
      </c>
      <c r="N397" s="321" t="s">
        <v>489</v>
      </c>
    </row>
    <row r="398" spans="1:14" s="15" customFormat="1" ht="8.25">
      <c r="A398" s="379" t="s">
        <v>605</v>
      </c>
      <c r="B398" s="380"/>
      <c r="C398" s="387" t="s">
        <v>53</v>
      </c>
      <c r="D398" s="388"/>
      <c r="E398" s="388"/>
      <c r="F398" s="388"/>
      <c r="G398" s="389"/>
      <c r="H398" s="59" t="s">
        <v>5</v>
      </c>
      <c r="I398" s="342" t="s">
        <v>489</v>
      </c>
      <c r="J398" s="342" t="s">
        <v>489</v>
      </c>
      <c r="K398" s="61"/>
      <c r="L398" s="321" t="s">
        <v>489</v>
      </c>
      <c r="M398" s="321" t="s">
        <v>489</v>
      </c>
      <c r="N398" s="321" t="s">
        <v>489</v>
      </c>
    </row>
    <row r="399" spans="1:14" s="15" customFormat="1" ht="8.25">
      <c r="A399" s="379" t="s">
        <v>606</v>
      </c>
      <c r="B399" s="380"/>
      <c r="C399" s="387" t="s">
        <v>62</v>
      </c>
      <c r="D399" s="388"/>
      <c r="E399" s="388"/>
      <c r="F399" s="388"/>
      <c r="G399" s="389"/>
      <c r="H399" s="59" t="s">
        <v>5</v>
      </c>
      <c r="I399" s="342" t="s">
        <v>489</v>
      </c>
      <c r="J399" s="342" t="s">
        <v>489</v>
      </c>
      <c r="K399" s="61"/>
      <c r="L399" s="321" t="s">
        <v>489</v>
      </c>
      <c r="M399" s="321" t="s">
        <v>489</v>
      </c>
      <c r="N399" s="321" t="s">
        <v>489</v>
      </c>
    </row>
    <row r="400" spans="1:14" s="15" customFormat="1" ht="8.25">
      <c r="A400" s="379" t="s">
        <v>607</v>
      </c>
      <c r="B400" s="380"/>
      <c r="C400" s="387" t="s">
        <v>63</v>
      </c>
      <c r="D400" s="388"/>
      <c r="E400" s="388"/>
      <c r="F400" s="388"/>
      <c r="G400" s="389"/>
      <c r="H400" s="59" t="s">
        <v>5</v>
      </c>
      <c r="I400" s="342" t="s">
        <v>489</v>
      </c>
      <c r="J400" s="342" t="s">
        <v>489</v>
      </c>
      <c r="K400" s="61"/>
      <c r="L400" s="321" t="s">
        <v>489</v>
      </c>
      <c r="M400" s="321" t="s">
        <v>489</v>
      </c>
      <c r="N400" s="321" t="s">
        <v>489</v>
      </c>
    </row>
    <row r="401" spans="1:14" s="15" customFormat="1" ht="8.25">
      <c r="A401" s="379" t="s">
        <v>608</v>
      </c>
      <c r="B401" s="380"/>
      <c r="C401" s="387" t="s">
        <v>432</v>
      </c>
      <c r="D401" s="388"/>
      <c r="E401" s="388"/>
      <c r="F401" s="388"/>
      <c r="G401" s="389"/>
      <c r="H401" s="59" t="s">
        <v>5</v>
      </c>
      <c r="I401" s="342" t="s">
        <v>489</v>
      </c>
      <c r="J401" s="342" t="s">
        <v>489</v>
      </c>
      <c r="K401" s="61"/>
      <c r="L401" s="321" t="s">
        <v>489</v>
      </c>
      <c r="M401" s="321" t="s">
        <v>489</v>
      </c>
      <c r="N401" s="321" t="s">
        <v>489</v>
      </c>
    </row>
    <row r="402" spans="1:14" s="15" customFormat="1" ht="8.25">
      <c r="A402" s="379" t="s">
        <v>609</v>
      </c>
      <c r="B402" s="380"/>
      <c r="C402" s="387" t="s">
        <v>433</v>
      </c>
      <c r="D402" s="388"/>
      <c r="E402" s="388"/>
      <c r="F402" s="388"/>
      <c r="G402" s="389"/>
      <c r="H402" s="59" t="s">
        <v>5</v>
      </c>
      <c r="I402" s="340">
        <f>'[1]ФИНПЛАН'!$L$396</f>
        <v>31.0099338</v>
      </c>
      <c r="J402" s="342" t="s">
        <v>871</v>
      </c>
      <c r="K402" s="61"/>
      <c r="L402" s="321" t="s">
        <v>489</v>
      </c>
      <c r="M402" s="321" t="s">
        <v>489</v>
      </c>
      <c r="N402" s="321" t="s">
        <v>489</v>
      </c>
    </row>
    <row r="403" spans="1:14" s="15" customFormat="1" ht="8.25">
      <c r="A403" s="379" t="s">
        <v>610</v>
      </c>
      <c r="B403" s="380"/>
      <c r="C403" s="387" t="s">
        <v>434</v>
      </c>
      <c r="D403" s="388"/>
      <c r="E403" s="388"/>
      <c r="F403" s="388"/>
      <c r="G403" s="389"/>
      <c r="H403" s="59" t="s">
        <v>5</v>
      </c>
      <c r="I403" s="321" t="s">
        <v>489</v>
      </c>
      <c r="J403" s="321" t="s">
        <v>489</v>
      </c>
      <c r="K403" s="61"/>
      <c r="L403" s="321" t="s">
        <v>489</v>
      </c>
      <c r="M403" s="321" t="s">
        <v>489</v>
      </c>
      <c r="N403" s="321" t="s">
        <v>489</v>
      </c>
    </row>
    <row r="404" spans="1:14" s="15" customFormat="1" ht="8.25">
      <c r="A404" s="379" t="s">
        <v>611</v>
      </c>
      <c r="B404" s="380"/>
      <c r="C404" s="387" t="s">
        <v>436</v>
      </c>
      <c r="D404" s="388"/>
      <c r="E404" s="388"/>
      <c r="F404" s="388"/>
      <c r="G404" s="389"/>
      <c r="H404" s="59" t="s">
        <v>5</v>
      </c>
      <c r="I404" s="321" t="s">
        <v>489</v>
      </c>
      <c r="J404" s="321" t="s">
        <v>489</v>
      </c>
      <c r="K404" s="61"/>
      <c r="L404" s="321" t="s">
        <v>489</v>
      </c>
      <c r="M404" s="321" t="s">
        <v>489</v>
      </c>
      <c r="N404" s="321" t="s">
        <v>489</v>
      </c>
    </row>
    <row r="405" spans="1:14" s="15" customFormat="1" ht="8.25">
      <c r="A405" s="379" t="s">
        <v>612</v>
      </c>
      <c r="B405" s="380"/>
      <c r="C405" s="387" t="s">
        <v>437</v>
      </c>
      <c r="D405" s="388"/>
      <c r="E405" s="388"/>
      <c r="F405" s="388"/>
      <c r="G405" s="389"/>
      <c r="H405" s="59" t="s">
        <v>5</v>
      </c>
      <c r="I405" s="321" t="s">
        <v>489</v>
      </c>
      <c r="J405" s="321" t="s">
        <v>489</v>
      </c>
      <c r="K405" s="61"/>
      <c r="L405" s="321" t="s">
        <v>489</v>
      </c>
      <c r="M405" s="321" t="s">
        <v>489</v>
      </c>
      <c r="N405" s="321" t="s">
        <v>489</v>
      </c>
    </row>
    <row r="406" spans="1:14" s="15" customFormat="1" ht="8.25">
      <c r="A406" s="379" t="s">
        <v>613</v>
      </c>
      <c r="B406" s="380"/>
      <c r="C406" s="387" t="s">
        <v>438</v>
      </c>
      <c r="D406" s="388"/>
      <c r="E406" s="388"/>
      <c r="F406" s="388"/>
      <c r="G406" s="389"/>
      <c r="H406" s="59" t="s">
        <v>5</v>
      </c>
      <c r="I406" s="321" t="s">
        <v>489</v>
      </c>
      <c r="J406" s="321" t="s">
        <v>489</v>
      </c>
      <c r="K406" s="61"/>
      <c r="L406" s="321" t="s">
        <v>489</v>
      </c>
      <c r="M406" s="321" t="s">
        <v>489</v>
      </c>
      <c r="N406" s="321" t="s">
        <v>489</v>
      </c>
    </row>
    <row r="407" spans="1:14" s="15" customFormat="1" ht="8.25">
      <c r="A407" s="379" t="s">
        <v>614</v>
      </c>
      <c r="B407" s="380"/>
      <c r="C407" s="423" t="s">
        <v>92</v>
      </c>
      <c r="D407" s="424"/>
      <c r="E407" s="424"/>
      <c r="F407" s="424"/>
      <c r="G407" s="425"/>
      <c r="H407" s="59" t="s">
        <v>5</v>
      </c>
      <c r="I407" s="321" t="s">
        <v>489</v>
      </c>
      <c r="J407" s="321" t="s">
        <v>489</v>
      </c>
      <c r="K407" s="61"/>
      <c r="L407" s="321" t="s">
        <v>489</v>
      </c>
      <c r="M407" s="321" t="s">
        <v>489</v>
      </c>
      <c r="N407" s="321" t="s">
        <v>489</v>
      </c>
    </row>
    <row r="408" spans="1:14" s="15" customFormat="1" ht="8.25">
      <c r="A408" s="379" t="s">
        <v>615</v>
      </c>
      <c r="B408" s="380"/>
      <c r="C408" s="423" t="s">
        <v>93</v>
      </c>
      <c r="D408" s="424"/>
      <c r="E408" s="424"/>
      <c r="F408" s="424"/>
      <c r="G408" s="425"/>
      <c r="H408" s="59" t="s">
        <v>5</v>
      </c>
      <c r="I408" s="321" t="s">
        <v>489</v>
      </c>
      <c r="J408" s="321" t="s">
        <v>489</v>
      </c>
      <c r="K408" s="61"/>
      <c r="L408" s="321" t="s">
        <v>489</v>
      </c>
      <c r="M408" s="321" t="s">
        <v>489</v>
      </c>
      <c r="N408" s="321" t="s">
        <v>489</v>
      </c>
    </row>
    <row r="409" spans="1:14" s="15" customFormat="1" ht="8.25">
      <c r="A409" s="379" t="s">
        <v>616</v>
      </c>
      <c r="B409" s="380"/>
      <c r="C409" s="381" t="s">
        <v>643</v>
      </c>
      <c r="D409" s="382"/>
      <c r="E409" s="382"/>
      <c r="F409" s="382"/>
      <c r="G409" s="383"/>
      <c r="H409" s="59" t="s">
        <v>5</v>
      </c>
      <c r="I409" s="321" t="s">
        <v>489</v>
      </c>
      <c r="J409" s="321" t="s">
        <v>489</v>
      </c>
      <c r="K409" s="61"/>
      <c r="L409" s="321" t="s">
        <v>489</v>
      </c>
      <c r="M409" s="321" t="s">
        <v>489</v>
      </c>
      <c r="N409" s="321" t="s">
        <v>489</v>
      </c>
    </row>
    <row r="410" spans="1:14" s="15" customFormat="1" ht="8.25">
      <c r="A410" s="379" t="s">
        <v>617</v>
      </c>
      <c r="B410" s="380"/>
      <c r="C410" s="381" t="s">
        <v>644</v>
      </c>
      <c r="D410" s="382"/>
      <c r="E410" s="382"/>
      <c r="F410" s="382"/>
      <c r="G410" s="383"/>
      <c r="H410" s="59" t="s">
        <v>5</v>
      </c>
      <c r="I410" s="321" t="s">
        <v>489</v>
      </c>
      <c r="J410" s="321" t="s">
        <v>489</v>
      </c>
      <c r="K410" s="61"/>
      <c r="L410" s="321" t="s">
        <v>489</v>
      </c>
      <c r="M410" s="321" t="s">
        <v>489</v>
      </c>
      <c r="N410" s="321" t="s">
        <v>489</v>
      </c>
    </row>
    <row r="411" spans="1:14" s="15" customFormat="1" ht="8.25">
      <c r="A411" s="379" t="s">
        <v>618</v>
      </c>
      <c r="B411" s="380"/>
      <c r="C411" s="387" t="s">
        <v>642</v>
      </c>
      <c r="D411" s="388"/>
      <c r="E411" s="388"/>
      <c r="F411" s="388"/>
      <c r="G411" s="389"/>
      <c r="H411" s="59" t="s">
        <v>5</v>
      </c>
      <c r="I411" s="321" t="s">
        <v>489</v>
      </c>
      <c r="J411" s="321" t="s">
        <v>489</v>
      </c>
      <c r="K411" s="61"/>
      <c r="L411" s="321" t="s">
        <v>489</v>
      </c>
      <c r="M411" s="321" t="s">
        <v>489</v>
      </c>
      <c r="N411" s="321" t="s">
        <v>489</v>
      </c>
    </row>
    <row r="412" spans="1:14" s="15" customFormat="1" ht="8.25">
      <c r="A412" s="379" t="s">
        <v>619</v>
      </c>
      <c r="B412" s="380"/>
      <c r="C412" s="387" t="s">
        <v>53</v>
      </c>
      <c r="D412" s="388"/>
      <c r="E412" s="388"/>
      <c r="F412" s="388"/>
      <c r="G412" s="389"/>
      <c r="H412" s="59" t="s">
        <v>5</v>
      </c>
      <c r="I412" s="321" t="s">
        <v>489</v>
      </c>
      <c r="J412" s="321" t="s">
        <v>489</v>
      </c>
      <c r="K412" s="61"/>
      <c r="L412" s="321" t="s">
        <v>489</v>
      </c>
      <c r="M412" s="321" t="s">
        <v>489</v>
      </c>
      <c r="N412" s="321" t="s">
        <v>489</v>
      </c>
    </row>
    <row r="413" spans="1:14" s="15" customFormat="1" ht="8.25">
      <c r="A413" s="379" t="s">
        <v>620</v>
      </c>
      <c r="B413" s="380"/>
      <c r="C413" s="387" t="s">
        <v>62</v>
      </c>
      <c r="D413" s="388"/>
      <c r="E413" s="388"/>
      <c r="F413" s="388"/>
      <c r="G413" s="389"/>
      <c r="H413" s="59" t="s">
        <v>5</v>
      </c>
      <c r="I413" s="321" t="s">
        <v>489</v>
      </c>
      <c r="J413" s="321" t="s">
        <v>489</v>
      </c>
      <c r="K413" s="61"/>
      <c r="L413" s="321" t="s">
        <v>489</v>
      </c>
      <c r="M413" s="321" t="s">
        <v>489</v>
      </c>
      <c r="N413" s="321" t="s">
        <v>489</v>
      </c>
    </row>
    <row r="414" spans="1:14" s="15" customFormat="1" ht="8.25">
      <c r="A414" s="379" t="s">
        <v>620</v>
      </c>
      <c r="B414" s="380"/>
      <c r="C414" s="387" t="s">
        <v>63</v>
      </c>
      <c r="D414" s="388"/>
      <c r="E414" s="388"/>
      <c r="F414" s="388"/>
      <c r="G414" s="389"/>
      <c r="H414" s="59" t="s">
        <v>5</v>
      </c>
      <c r="I414" s="321" t="s">
        <v>489</v>
      </c>
      <c r="J414" s="321" t="s">
        <v>489</v>
      </c>
      <c r="K414" s="61"/>
      <c r="L414" s="321" t="s">
        <v>489</v>
      </c>
      <c r="M414" s="321" t="s">
        <v>489</v>
      </c>
      <c r="N414" s="321" t="s">
        <v>489</v>
      </c>
    </row>
    <row r="415" spans="1:14" s="15" customFormat="1" ht="8.25">
      <c r="A415" s="379" t="s">
        <v>621</v>
      </c>
      <c r="B415" s="380"/>
      <c r="C415" s="387" t="s">
        <v>432</v>
      </c>
      <c r="D415" s="388"/>
      <c r="E415" s="388"/>
      <c r="F415" s="388"/>
      <c r="G415" s="389"/>
      <c r="H415" s="59" t="s">
        <v>5</v>
      </c>
      <c r="I415" s="321" t="s">
        <v>489</v>
      </c>
      <c r="J415" s="321" t="s">
        <v>489</v>
      </c>
      <c r="K415" s="61"/>
      <c r="L415" s="321" t="s">
        <v>489</v>
      </c>
      <c r="M415" s="321" t="s">
        <v>489</v>
      </c>
      <c r="N415" s="321" t="s">
        <v>489</v>
      </c>
    </row>
    <row r="416" spans="1:14" s="15" customFormat="1" ht="8.25">
      <c r="A416" s="379" t="s">
        <v>622</v>
      </c>
      <c r="B416" s="380"/>
      <c r="C416" s="387" t="s">
        <v>433</v>
      </c>
      <c r="D416" s="388"/>
      <c r="E416" s="388"/>
      <c r="F416" s="388"/>
      <c r="G416" s="389"/>
      <c r="H416" s="59" t="s">
        <v>5</v>
      </c>
      <c r="I416" s="321" t="s">
        <v>489</v>
      </c>
      <c r="J416" s="321" t="s">
        <v>489</v>
      </c>
      <c r="K416" s="61"/>
      <c r="L416" s="321" t="s">
        <v>489</v>
      </c>
      <c r="M416" s="321" t="s">
        <v>489</v>
      </c>
      <c r="N416" s="321" t="s">
        <v>489</v>
      </c>
    </row>
    <row r="417" spans="1:14" s="15" customFormat="1" ht="8.25">
      <c r="A417" s="379" t="s">
        <v>623</v>
      </c>
      <c r="B417" s="380"/>
      <c r="C417" s="387" t="s">
        <v>434</v>
      </c>
      <c r="D417" s="388"/>
      <c r="E417" s="388"/>
      <c r="F417" s="388"/>
      <c r="G417" s="389"/>
      <c r="H417" s="59" t="s">
        <v>5</v>
      </c>
      <c r="I417" s="321" t="s">
        <v>489</v>
      </c>
      <c r="J417" s="321" t="s">
        <v>489</v>
      </c>
      <c r="K417" s="61"/>
      <c r="L417" s="321" t="s">
        <v>489</v>
      </c>
      <c r="M417" s="321" t="s">
        <v>489</v>
      </c>
      <c r="N417" s="321" t="s">
        <v>489</v>
      </c>
    </row>
    <row r="418" spans="1:14" s="15" customFormat="1" ht="8.25">
      <c r="A418" s="379" t="s">
        <v>624</v>
      </c>
      <c r="B418" s="380"/>
      <c r="C418" s="387" t="s">
        <v>436</v>
      </c>
      <c r="D418" s="388"/>
      <c r="E418" s="388"/>
      <c r="F418" s="388"/>
      <c r="G418" s="389"/>
      <c r="H418" s="59" t="s">
        <v>5</v>
      </c>
      <c r="I418" s="321" t="s">
        <v>489</v>
      </c>
      <c r="J418" s="321" t="s">
        <v>489</v>
      </c>
      <c r="K418" s="61"/>
      <c r="L418" s="321" t="s">
        <v>489</v>
      </c>
      <c r="M418" s="321" t="s">
        <v>489</v>
      </c>
      <c r="N418" s="321" t="s">
        <v>489</v>
      </c>
    </row>
    <row r="419" spans="1:14" s="15" customFormat="1" ht="8.25">
      <c r="A419" s="379" t="s">
        <v>625</v>
      </c>
      <c r="B419" s="380"/>
      <c r="C419" s="387" t="s">
        <v>437</v>
      </c>
      <c r="D419" s="388"/>
      <c r="E419" s="388"/>
      <c r="F419" s="388"/>
      <c r="G419" s="389"/>
      <c r="H419" s="59" t="s">
        <v>5</v>
      </c>
      <c r="I419" s="321" t="s">
        <v>489</v>
      </c>
      <c r="J419" s="321" t="s">
        <v>489</v>
      </c>
      <c r="K419" s="61"/>
      <c r="L419" s="321" t="s">
        <v>489</v>
      </c>
      <c r="M419" s="321" t="s">
        <v>489</v>
      </c>
      <c r="N419" s="321" t="s">
        <v>489</v>
      </c>
    </row>
    <row r="420" spans="1:14" s="15" customFormat="1" ht="8.25">
      <c r="A420" s="379" t="s">
        <v>626</v>
      </c>
      <c r="B420" s="380"/>
      <c r="C420" s="387" t="s">
        <v>438</v>
      </c>
      <c r="D420" s="388"/>
      <c r="E420" s="388"/>
      <c r="F420" s="388"/>
      <c r="G420" s="389"/>
      <c r="H420" s="59" t="s">
        <v>5</v>
      </c>
      <c r="I420" s="321" t="s">
        <v>489</v>
      </c>
      <c r="J420" s="321" t="s">
        <v>489</v>
      </c>
      <c r="K420" s="61"/>
      <c r="L420" s="321" t="s">
        <v>489</v>
      </c>
      <c r="M420" s="321" t="s">
        <v>489</v>
      </c>
      <c r="N420" s="321" t="s">
        <v>489</v>
      </c>
    </row>
    <row r="421" spans="1:14" s="15" customFormat="1" ht="8.25">
      <c r="A421" s="379" t="s">
        <v>645</v>
      </c>
      <c r="B421" s="380"/>
      <c r="C421" s="423" t="s">
        <v>92</v>
      </c>
      <c r="D421" s="424"/>
      <c r="E421" s="424"/>
      <c r="F421" s="424"/>
      <c r="G421" s="425"/>
      <c r="H421" s="59" t="s">
        <v>5</v>
      </c>
      <c r="I421" s="321" t="s">
        <v>489</v>
      </c>
      <c r="J421" s="321" t="s">
        <v>489</v>
      </c>
      <c r="K421" s="61"/>
      <c r="L421" s="321" t="s">
        <v>489</v>
      </c>
      <c r="M421" s="321" t="s">
        <v>489</v>
      </c>
      <c r="N421" s="321" t="s">
        <v>489</v>
      </c>
    </row>
    <row r="422" spans="1:14" s="15" customFormat="1" ht="8.25">
      <c r="A422" s="379" t="s">
        <v>646</v>
      </c>
      <c r="B422" s="380"/>
      <c r="C422" s="423" t="s">
        <v>93</v>
      </c>
      <c r="D422" s="424"/>
      <c r="E422" s="424"/>
      <c r="F422" s="424"/>
      <c r="G422" s="425"/>
      <c r="H422" s="59" t="s">
        <v>5</v>
      </c>
      <c r="I422" s="321" t="s">
        <v>489</v>
      </c>
      <c r="J422" s="321" t="s">
        <v>489</v>
      </c>
      <c r="K422" s="61"/>
      <c r="L422" s="321" t="s">
        <v>489</v>
      </c>
      <c r="M422" s="321" t="s">
        <v>489</v>
      </c>
      <c r="N422" s="321" t="s">
        <v>489</v>
      </c>
    </row>
    <row r="423" spans="1:14" s="15" customFormat="1" ht="8.25">
      <c r="A423" s="379" t="s">
        <v>22</v>
      </c>
      <c r="B423" s="380"/>
      <c r="C423" s="384" t="s">
        <v>649</v>
      </c>
      <c r="D423" s="385"/>
      <c r="E423" s="385"/>
      <c r="F423" s="385"/>
      <c r="G423" s="386"/>
      <c r="H423" s="59" t="s">
        <v>5</v>
      </c>
      <c r="I423" s="321" t="s">
        <v>489</v>
      </c>
      <c r="J423" s="321" t="s">
        <v>489</v>
      </c>
      <c r="K423" s="61"/>
      <c r="L423" s="321" t="s">
        <v>489</v>
      </c>
      <c r="M423" s="321" t="s">
        <v>489</v>
      </c>
      <c r="N423" s="321" t="s">
        <v>489</v>
      </c>
    </row>
    <row r="424" spans="1:14" s="15" customFormat="1" ht="8.25">
      <c r="A424" s="379" t="s">
        <v>23</v>
      </c>
      <c r="B424" s="380"/>
      <c r="C424" s="384" t="s">
        <v>650</v>
      </c>
      <c r="D424" s="385"/>
      <c r="E424" s="385"/>
      <c r="F424" s="385"/>
      <c r="G424" s="386"/>
      <c r="H424" s="59" t="s">
        <v>5</v>
      </c>
      <c r="I424" s="321" t="s">
        <v>489</v>
      </c>
      <c r="J424" s="321" t="s">
        <v>489</v>
      </c>
      <c r="K424" s="61"/>
      <c r="L424" s="321" t="s">
        <v>489</v>
      </c>
      <c r="M424" s="321" t="s">
        <v>489</v>
      </c>
      <c r="N424" s="321" t="s">
        <v>489</v>
      </c>
    </row>
    <row r="425" spans="1:14" s="15" customFormat="1" ht="8.25">
      <c r="A425" s="379" t="s">
        <v>647</v>
      </c>
      <c r="B425" s="380"/>
      <c r="C425" s="381" t="s">
        <v>651</v>
      </c>
      <c r="D425" s="382"/>
      <c r="E425" s="382"/>
      <c r="F425" s="382"/>
      <c r="G425" s="383"/>
      <c r="H425" s="59" t="s">
        <v>5</v>
      </c>
      <c r="I425" s="321" t="s">
        <v>489</v>
      </c>
      <c r="J425" s="321" t="s">
        <v>489</v>
      </c>
      <c r="K425" s="61"/>
      <c r="L425" s="321" t="s">
        <v>489</v>
      </c>
      <c r="M425" s="321" t="s">
        <v>489</v>
      </c>
      <c r="N425" s="321" t="s">
        <v>489</v>
      </c>
    </row>
    <row r="426" spans="1:14" s="15" customFormat="1" ht="8.25">
      <c r="A426" s="379" t="s">
        <v>648</v>
      </c>
      <c r="B426" s="380"/>
      <c r="C426" s="381" t="s">
        <v>652</v>
      </c>
      <c r="D426" s="382"/>
      <c r="E426" s="382"/>
      <c r="F426" s="382"/>
      <c r="G426" s="383"/>
      <c r="H426" s="59" t="s">
        <v>5</v>
      </c>
      <c r="I426" s="321" t="s">
        <v>489</v>
      </c>
      <c r="J426" s="321" t="s">
        <v>489</v>
      </c>
      <c r="K426" s="61"/>
      <c r="L426" s="321" t="s">
        <v>489</v>
      </c>
      <c r="M426" s="321" t="s">
        <v>489</v>
      </c>
      <c r="N426" s="321" t="s">
        <v>489</v>
      </c>
    </row>
    <row r="427" spans="1:14" s="15" customFormat="1" ht="8.25">
      <c r="A427" s="379" t="s">
        <v>32</v>
      </c>
      <c r="B427" s="380"/>
      <c r="C427" s="420" t="s">
        <v>653</v>
      </c>
      <c r="D427" s="421"/>
      <c r="E427" s="421"/>
      <c r="F427" s="421"/>
      <c r="G427" s="422"/>
      <c r="H427" s="59" t="s">
        <v>5</v>
      </c>
      <c r="I427" s="340">
        <v>55.07</v>
      </c>
      <c r="J427" s="339">
        <v>0</v>
      </c>
      <c r="K427" s="61"/>
      <c r="L427" s="321" t="s">
        <v>489</v>
      </c>
      <c r="M427" s="321" t="s">
        <v>489</v>
      </c>
      <c r="N427" s="321" t="s">
        <v>489</v>
      </c>
    </row>
    <row r="428" spans="1:14" s="15" customFormat="1" ht="8.25">
      <c r="A428" s="379" t="s">
        <v>34</v>
      </c>
      <c r="B428" s="380"/>
      <c r="C428" s="384" t="s">
        <v>656</v>
      </c>
      <c r="D428" s="385"/>
      <c r="E428" s="385"/>
      <c r="F428" s="385"/>
      <c r="G428" s="386"/>
      <c r="H428" s="59" t="s">
        <v>5</v>
      </c>
      <c r="I428" s="321" t="s">
        <v>489</v>
      </c>
      <c r="J428" s="321" t="s">
        <v>489</v>
      </c>
      <c r="K428" s="61"/>
      <c r="L428" s="321" t="s">
        <v>489</v>
      </c>
      <c r="M428" s="321" t="s">
        <v>489</v>
      </c>
      <c r="N428" s="321" t="s">
        <v>489</v>
      </c>
    </row>
    <row r="429" spans="1:14" s="15" customFormat="1" ht="8.25">
      <c r="A429" s="379" t="s">
        <v>37</v>
      </c>
      <c r="B429" s="380"/>
      <c r="C429" s="384" t="s">
        <v>657</v>
      </c>
      <c r="D429" s="385"/>
      <c r="E429" s="385"/>
      <c r="F429" s="385"/>
      <c r="G429" s="386"/>
      <c r="H429" s="59" t="s">
        <v>5</v>
      </c>
      <c r="I429" s="321" t="s">
        <v>489</v>
      </c>
      <c r="J429" s="321" t="s">
        <v>489</v>
      </c>
      <c r="K429" s="61"/>
      <c r="L429" s="321" t="s">
        <v>489</v>
      </c>
      <c r="M429" s="321" t="s">
        <v>489</v>
      </c>
      <c r="N429" s="321" t="s">
        <v>489</v>
      </c>
    </row>
    <row r="430" spans="1:14" s="15" customFormat="1" ht="8.25">
      <c r="A430" s="379" t="s">
        <v>38</v>
      </c>
      <c r="B430" s="380"/>
      <c r="C430" s="384" t="s">
        <v>658</v>
      </c>
      <c r="D430" s="385"/>
      <c r="E430" s="385"/>
      <c r="F430" s="385"/>
      <c r="G430" s="386"/>
      <c r="H430" s="59" t="s">
        <v>5</v>
      </c>
      <c r="I430" s="321" t="s">
        <v>489</v>
      </c>
      <c r="J430" s="321" t="s">
        <v>489</v>
      </c>
      <c r="K430" s="61"/>
      <c r="L430" s="321" t="s">
        <v>489</v>
      </c>
      <c r="M430" s="321" t="s">
        <v>489</v>
      </c>
      <c r="N430" s="321" t="s">
        <v>489</v>
      </c>
    </row>
    <row r="431" spans="1:14" s="15" customFormat="1" ht="8.25">
      <c r="A431" s="379" t="s">
        <v>39</v>
      </c>
      <c r="B431" s="380"/>
      <c r="C431" s="384" t="s">
        <v>659</v>
      </c>
      <c r="D431" s="385"/>
      <c r="E431" s="385"/>
      <c r="F431" s="385"/>
      <c r="G431" s="386"/>
      <c r="H431" s="59" t="s">
        <v>5</v>
      </c>
      <c r="I431" s="321" t="s">
        <v>489</v>
      </c>
      <c r="J431" s="321" t="s">
        <v>489</v>
      </c>
      <c r="K431" s="61"/>
      <c r="L431" s="321" t="s">
        <v>489</v>
      </c>
      <c r="M431" s="321" t="s">
        <v>489</v>
      </c>
      <c r="N431" s="321" t="s">
        <v>489</v>
      </c>
    </row>
    <row r="432" spans="1:14" s="15" customFormat="1" ht="8.25" customHeight="1">
      <c r="A432" s="379" t="s">
        <v>40</v>
      </c>
      <c r="B432" s="380"/>
      <c r="C432" s="384" t="s">
        <v>660</v>
      </c>
      <c r="D432" s="385"/>
      <c r="E432" s="385"/>
      <c r="F432" s="385"/>
      <c r="G432" s="386"/>
      <c r="H432" s="59" t="s">
        <v>5</v>
      </c>
      <c r="I432" s="321" t="s">
        <v>489</v>
      </c>
      <c r="J432" s="321" t="s">
        <v>489</v>
      </c>
      <c r="K432" s="61"/>
      <c r="L432" s="321" t="s">
        <v>489</v>
      </c>
      <c r="M432" s="321" t="s">
        <v>489</v>
      </c>
      <c r="N432" s="321" t="s">
        <v>489</v>
      </c>
    </row>
    <row r="433" spans="1:14" s="15" customFormat="1" ht="8.25" customHeight="1">
      <c r="A433" s="379" t="s">
        <v>76</v>
      </c>
      <c r="B433" s="380"/>
      <c r="C433" s="381" t="s">
        <v>307</v>
      </c>
      <c r="D433" s="382"/>
      <c r="E433" s="382"/>
      <c r="F433" s="382"/>
      <c r="G433" s="383"/>
      <c r="H433" s="59" t="s">
        <v>5</v>
      </c>
      <c r="I433" s="321" t="s">
        <v>489</v>
      </c>
      <c r="J433" s="321" t="s">
        <v>489</v>
      </c>
      <c r="K433" s="61"/>
      <c r="L433" s="321" t="s">
        <v>489</v>
      </c>
      <c r="M433" s="321" t="s">
        <v>489</v>
      </c>
      <c r="N433" s="321" t="s">
        <v>489</v>
      </c>
    </row>
    <row r="434" spans="1:14" s="15" customFormat="1" ht="8.25" customHeight="1">
      <c r="A434" s="379" t="s">
        <v>654</v>
      </c>
      <c r="B434" s="380"/>
      <c r="C434" s="387" t="s">
        <v>661</v>
      </c>
      <c r="D434" s="388"/>
      <c r="E434" s="388"/>
      <c r="F434" s="388"/>
      <c r="G434" s="389"/>
      <c r="H434" s="59" t="s">
        <v>5</v>
      </c>
      <c r="I434" s="321" t="s">
        <v>489</v>
      </c>
      <c r="J434" s="321" t="s">
        <v>489</v>
      </c>
      <c r="K434" s="61"/>
      <c r="L434" s="321" t="s">
        <v>489</v>
      </c>
      <c r="M434" s="321" t="s">
        <v>489</v>
      </c>
      <c r="N434" s="321" t="s">
        <v>489</v>
      </c>
    </row>
    <row r="435" spans="1:14" s="15" customFormat="1" ht="8.25" customHeight="1">
      <c r="A435" s="379" t="s">
        <v>77</v>
      </c>
      <c r="B435" s="380"/>
      <c r="C435" s="381" t="s">
        <v>308</v>
      </c>
      <c r="D435" s="382"/>
      <c r="E435" s="382"/>
      <c r="F435" s="382"/>
      <c r="G435" s="383"/>
      <c r="H435" s="59" t="s">
        <v>5</v>
      </c>
      <c r="I435" s="321" t="s">
        <v>489</v>
      </c>
      <c r="J435" s="321" t="s">
        <v>489</v>
      </c>
      <c r="K435" s="61"/>
      <c r="L435" s="321" t="s">
        <v>489</v>
      </c>
      <c r="M435" s="321" t="s">
        <v>489</v>
      </c>
      <c r="N435" s="321" t="s">
        <v>489</v>
      </c>
    </row>
    <row r="436" spans="1:14" s="15" customFormat="1" ht="8.25" customHeight="1">
      <c r="A436" s="379" t="s">
        <v>655</v>
      </c>
      <c r="B436" s="380"/>
      <c r="C436" s="387" t="s">
        <v>662</v>
      </c>
      <c r="D436" s="388"/>
      <c r="E436" s="388"/>
      <c r="F436" s="388"/>
      <c r="G436" s="389"/>
      <c r="H436" s="59" t="s">
        <v>5</v>
      </c>
      <c r="I436" s="321" t="s">
        <v>489</v>
      </c>
      <c r="J436" s="321" t="s">
        <v>489</v>
      </c>
      <c r="K436" s="61"/>
      <c r="L436" s="321" t="s">
        <v>489</v>
      </c>
      <c r="M436" s="321" t="s">
        <v>489</v>
      </c>
      <c r="N436" s="321" t="s">
        <v>489</v>
      </c>
    </row>
    <row r="437" spans="1:14" s="15" customFormat="1" ht="8.25" customHeight="1">
      <c r="A437" s="379" t="s">
        <v>41</v>
      </c>
      <c r="B437" s="380"/>
      <c r="C437" s="384" t="s">
        <v>663</v>
      </c>
      <c r="D437" s="385"/>
      <c r="E437" s="385"/>
      <c r="F437" s="385"/>
      <c r="G437" s="386"/>
      <c r="H437" s="59" t="s">
        <v>5</v>
      </c>
      <c r="I437" s="321" t="s">
        <v>489</v>
      </c>
      <c r="J437" s="321" t="s">
        <v>489</v>
      </c>
      <c r="K437" s="61"/>
      <c r="L437" s="321" t="s">
        <v>489</v>
      </c>
      <c r="M437" s="321" t="s">
        <v>489</v>
      </c>
      <c r="N437" s="321" t="s">
        <v>489</v>
      </c>
    </row>
    <row r="438" spans="1:14" s="15" customFormat="1" ht="9" customHeight="1" thickBot="1">
      <c r="A438" s="390" t="s">
        <v>42</v>
      </c>
      <c r="B438" s="391"/>
      <c r="C438" s="396" t="s">
        <v>862</v>
      </c>
      <c r="D438" s="396"/>
      <c r="E438" s="396"/>
      <c r="F438" s="396"/>
      <c r="G438" s="396"/>
      <c r="H438" s="82" t="s">
        <v>5</v>
      </c>
      <c r="I438" s="343">
        <f>'[1]ФИНПЛАН'!$L$427</f>
        <v>55.06699276</v>
      </c>
      <c r="J438" s="344" t="s">
        <v>870</v>
      </c>
      <c r="K438" s="84"/>
      <c r="L438" s="321" t="s">
        <v>489</v>
      </c>
      <c r="M438" s="321" t="s">
        <v>489</v>
      </c>
      <c r="N438" s="321" t="s">
        <v>489</v>
      </c>
    </row>
    <row r="439" spans="1:14" s="15" customFormat="1" ht="8.25">
      <c r="A439" s="398" t="s">
        <v>124</v>
      </c>
      <c r="B439" s="399"/>
      <c r="C439" s="400" t="s">
        <v>120</v>
      </c>
      <c r="D439" s="401"/>
      <c r="E439" s="401"/>
      <c r="F439" s="401"/>
      <c r="G439" s="402"/>
      <c r="H439" s="91" t="s">
        <v>489</v>
      </c>
      <c r="I439" s="321" t="s">
        <v>489</v>
      </c>
      <c r="J439" s="321" t="s">
        <v>489</v>
      </c>
      <c r="K439" s="321" t="s">
        <v>489</v>
      </c>
      <c r="L439" s="321" t="s">
        <v>489</v>
      </c>
      <c r="M439" s="321" t="s">
        <v>489</v>
      </c>
      <c r="N439" s="321" t="s">
        <v>489</v>
      </c>
    </row>
    <row r="440" spans="1:14" s="15" customFormat="1" ht="8.25" customHeight="1">
      <c r="A440" s="379" t="s">
        <v>126</v>
      </c>
      <c r="B440" s="380"/>
      <c r="C440" s="384" t="s">
        <v>668</v>
      </c>
      <c r="D440" s="385"/>
      <c r="E440" s="385"/>
      <c r="F440" s="385"/>
      <c r="G440" s="386"/>
      <c r="H440" s="59" t="s">
        <v>5</v>
      </c>
      <c r="I440" s="321" t="s">
        <v>489</v>
      </c>
      <c r="J440" s="321" t="s">
        <v>489</v>
      </c>
      <c r="K440" s="321" t="s">
        <v>489</v>
      </c>
      <c r="L440" s="321" t="s">
        <v>489</v>
      </c>
      <c r="M440" s="321" t="s">
        <v>489</v>
      </c>
      <c r="N440" s="321" t="s">
        <v>489</v>
      </c>
    </row>
    <row r="441" spans="1:14" s="15" customFormat="1" ht="8.25" customHeight="1">
      <c r="A441" s="379" t="s">
        <v>127</v>
      </c>
      <c r="B441" s="380"/>
      <c r="C441" s="381" t="s">
        <v>669</v>
      </c>
      <c r="D441" s="382"/>
      <c r="E441" s="382"/>
      <c r="F441" s="382"/>
      <c r="G441" s="383"/>
      <c r="H441" s="59" t="s">
        <v>5</v>
      </c>
      <c r="I441" s="321" t="s">
        <v>489</v>
      </c>
      <c r="J441" s="321" t="s">
        <v>489</v>
      </c>
      <c r="K441" s="321" t="s">
        <v>489</v>
      </c>
      <c r="L441" s="321" t="s">
        <v>489</v>
      </c>
      <c r="M441" s="321" t="s">
        <v>489</v>
      </c>
      <c r="N441" s="321" t="s">
        <v>489</v>
      </c>
    </row>
    <row r="442" spans="1:14" s="15" customFormat="1" ht="8.25" customHeight="1">
      <c r="A442" s="379" t="s">
        <v>128</v>
      </c>
      <c r="B442" s="380"/>
      <c r="C442" s="381" t="s">
        <v>689</v>
      </c>
      <c r="D442" s="382"/>
      <c r="E442" s="382"/>
      <c r="F442" s="382"/>
      <c r="G442" s="383"/>
      <c r="H442" s="59" t="s">
        <v>5</v>
      </c>
      <c r="I442" s="321" t="s">
        <v>489</v>
      </c>
      <c r="J442" s="321" t="s">
        <v>489</v>
      </c>
      <c r="K442" s="321" t="s">
        <v>489</v>
      </c>
      <c r="L442" s="321" t="s">
        <v>489</v>
      </c>
      <c r="M442" s="321" t="s">
        <v>489</v>
      </c>
      <c r="N442" s="321" t="s">
        <v>489</v>
      </c>
    </row>
    <row r="443" spans="1:14" s="15" customFormat="1" ht="8.25">
      <c r="A443" s="379" t="s">
        <v>129</v>
      </c>
      <c r="B443" s="380"/>
      <c r="C443" s="381" t="s">
        <v>670</v>
      </c>
      <c r="D443" s="382"/>
      <c r="E443" s="382"/>
      <c r="F443" s="382"/>
      <c r="G443" s="383"/>
      <c r="H443" s="59" t="s">
        <v>5</v>
      </c>
      <c r="I443" s="321" t="s">
        <v>489</v>
      </c>
      <c r="J443" s="321" t="s">
        <v>489</v>
      </c>
      <c r="K443" s="321" t="s">
        <v>489</v>
      </c>
      <c r="L443" s="321" t="s">
        <v>489</v>
      </c>
      <c r="M443" s="321" t="s">
        <v>489</v>
      </c>
      <c r="N443" s="321" t="s">
        <v>489</v>
      </c>
    </row>
    <row r="444" spans="1:14" s="15" customFormat="1" ht="8.25" customHeight="1">
      <c r="A444" s="379" t="s">
        <v>130</v>
      </c>
      <c r="B444" s="380"/>
      <c r="C444" s="384" t="s">
        <v>671</v>
      </c>
      <c r="D444" s="385"/>
      <c r="E444" s="385"/>
      <c r="F444" s="385"/>
      <c r="G444" s="386"/>
      <c r="H444" s="59" t="s">
        <v>489</v>
      </c>
      <c r="I444" s="321" t="s">
        <v>489</v>
      </c>
      <c r="J444" s="321" t="s">
        <v>489</v>
      </c>
      <c r="K444" s="321" t="s">
        <v>489</v>
      </c>
      <c r="L444" s="321" t="s">
        <v>489</v>
      </c>
      <c r="M444" s="321" t="s">
        <v>489</v>
      </c>
      <c r="N444" s="321" t="s">
        <v>489</v>
      </c>
    </row>
    <row r="445" spans="1:14" s="15" customFormat="1" ht="8.25" customHeight="1">
      <c r="A445" s="379" t="s">
        <v>665</v>
      </c>
      <c r="B445" s="380"/>
      <c r="C445" s="381" t="s">
        <v>672</v>
      </c>
      <c r="D445" s="382"/>
      <c r="E445" s="382"/>
      <c r="F445" s="382"/>
      <c r="G445" s="383"/>
      <c r="H445" s="59" t="s">
        <v>5</v>
      </c>
      <c r="I445" s="321" t="s">
        <v>489</v>
      </c>
      <c r="J445" s="321" t="s">
        <v>489</v>
      </c>
      <c r="K445" s="321" t="s">
        <v>489</v>
      </c>
      <c r="L445" s="321" t="s">
        <v>489</v>
      </c>
      <c r="M445" s="321" t="s">
        <v>489</v>
      </c>
      <c r="N445" s="321" t="s">
        <v>489</v>
      </c>
    </row>
    <row r="446" spans="1:14" s="15" customFormat="1" ht="8.25" customHeight="1">
      <c r="A446" s="379" t="s">
        <v>666</v>
      </c>
      <c r="B446" s="380"/>
      <c r="C446" s="381" t="s">
        <v>673</v>
      </c>
      <c r="D446" s="382"/>
      <c r="E446" s="382"/>
      <c r="F446" s="382"/>
      <c r="G446" s="383"/>
      <c r="H446" s="59" t="s">
        <v>5</v>
      </c>
      <c r="I446" s="321" t="s">
        <v>489</v>
      </c>
      <c r="J446" s="321" t="s">
        <v>489</v>
      </c>
      <c r="K446" s="321" t="s">
        <v>489</v>
      </c>
      <c r="L446" s="321" t="s">
        <v>489</v>
      </c>
      <c r="M446" s="321" t="s">
        <v>489</v>
      </c>
      <c r="N446" s="321" t="s">
        <v>489</v>
      </c>
    </row>
    <row r="447" spans="1:14" s="15" customFormat="1" ht="9" customHeight="1" thickBot="1">
      <c r="A447" s="390" t="s">
        <v>667</v>
      </c>
      <c r="B447" s="391"/>
      <c r="C447" s="392" t="s">
        <v>674</v>
      </c>
      <c r="D447" s="393"/>
      <c r="E447" s="393"/>
      <c r="F447" s="393"/>
      <c r="G447" s="394"/>
      <c r="H447" s="117" t="s">
        <v>5</v>
      </c>
      <c r="I447" s="321" t="s">
        <v>489</v>
      </c>
      <c r="J447" s="321" t="s">
        <v>489</v>
      </c>
      <c r="K447" s="321" t="s">
        <v>489</v>
      </c>
      <c r="L447" s="321" t="s">
        <v>489</v>
      </c>
      <c r="M447" s="321" t="s">
        <v>489</v>
      </c>
      <c r="N447" s="321" t="s">
        <v>489</v>
      </c>
    </row>
    <row r="448" spans="1:14" s="9" customFormat="1" ht="8.25">
      <c r="A448" s="13"/>
      <c r="B448" s="13"/>
      <c r="C448" s="13"/>
      <c r="H448" s="118"/>
      <c r="I448" s="118"/>
      <c r="J448" s="310"/>
      <c r="K448" s="118"/>
      <c r="L448" s="290"/>
      <c r="M448" s="290"/>
      <c r="N448" s="118"/>
    </row>
    <row r="449" spans="1:14" s="20" customFormat="1" ht="9.75">
      <c r="A449" s="19" t="s">
        <v>690</v>
      </c>
      <c r="H449" s="120"/>
      <c r="I449" s="120"/>
      <c r="J449" s="309"/>
      <c r="K449" s="120"/>
      <c r="L449" s="291"/>
      <c r="M449" s="291"/>
      <c r="N449" s="120"/>
    </row>
    <row r="450" spans="1:14" s="20" customFormat="1" ht="8.25">
      <c r="A450" s="19" t="s">
        <v>691</v>
      </c>
      <c r="H450" s="120"/>
      <c r="I450" s="120"/>
      <c r="J450" s="309"/>
      <c r="K450" s="120"/>
      <c r="L450" s="291"/>
      <c r="M450" s="291"/>
      <c r="N450" s="120"/>
    </row>
    <row r="451" spans="1:14" s="20" customFormat="1" ht="8.25">
      <c r="A451" s="19" t="s">
        <v>692</v>
      </c>
      <c r="H451" s="120"/>
      <c r="I451" s="120"/>
      <c r="J451" s="309"/>
      <c r="K451" s="120"/>
      <c r="L451" s="291"/>
      <c r="M451" s="291"/>
      <c r="N451" s="120"/>
    </row>
    <row r="452" spans="1:14" s="20" customFormat="1" ht="8.25">
      <c r="A452" s="19" t="s">
        <v>693</v>
      </c>
      <c r="H452" s="120"/>
      <c r="I452" s="120"/>
      <c r="J452" s="309"/>
      <c r="K452" s="120"/>
      <c r="L452" s="291"/>
      <c r="M452" s="291"/>
      <c r="N452" s="120"/>
    </row>
    <row r="453" spans="1:14" s="20" customFormat="1" ht="8.25">
      <c r="A453" s="19" t="s">
        <v>694</v>
      </c>
      <c r="H453" s="120"/>
      <c r="I453" s="120"/>
      <c r="J453" s="309"/>
      <c r="K453" s="120"/>
      <c r="L453" s="291"/>
      <c r="M453" s="291"/>
      <c r="N453" s="120"/>
    </row>
    <row r="454" spans="1:14" s="20" customFormat="1" ht="8.25">
      <c r="A454" s="19" t="s">
        <v>695</v>
      </c>
      <c r="H454" s="120"/>
      <c r="I454" s="120"/>
      <c r="J454" s="309"/>
      <c r="K454" s="120"/>
      <c r="L454" s="291"/>
      <c r="M454" s="291"/>
      <c r="N454" s="120"/>
    </row>
    <row r="455" spans="1:14" s="20" customFormat="1" ht="8.25">
      <c r="A455" s="19" t="s">
        <v>696</v>
      </c>
      <c r="H455" s="120"/>
      <c r="I455" s="120"/>
      <c r="J455" s="309"/>
      <c r="K455" s="120"/>
      <c r="L455" s="291"/>
      <c r="M455" s="291"/>
      <c r="N455" s="120"/>
    </row>
    <row r="456" spans="1:14" s="20" customFormat="1" ht="8.25">
      <c r="A456" s="19" t="s">
        <v>697</v>
      </c>
      <c r="H456" s="120"/>
      <c r="I456" s="120"/>
      <c r="J456" s="309"/>
      <c r="K456" s="120"/>
      <c r="L456" s="291"/>
      <c r="M456" s="291"/>
      <c r="N456" s="120"/>
    </row>
    <row r="457" spans="1:14" s="20" customFormat="1" ht="8.25">
      <c r="A457" s="19" t="s">
        <v>698</v>
      </c>
      <c r="H457" s="120"/>
      <c r="I457" s="120"/>
      <c r="J457" s="309"/>
      <c r="K457" s="120"/>
      <c r="L457" s="291"/>
      <c r="M457" s="291"/>
      <c r="N457" s="120"/>
    </row>
  </sheetData>
  <sheetProtection/>
  <mergeCells count="869">
    <mergeCell ref="A447:B447"/>
    <mergeCell ref="C447:G447"/>
    <mergeCell ref="N16:N17"/>
    <mergeCell ref="I16:K16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65:N365"/>
    <mergeCell ref="A366:B367"/>
    <mergeCell ref="C366:G367"/>
    <mergeCell ref="H366:H367"/>
    <mergeCell ref="L366:M366"/>
    <mergeCell ref="N366:N367"/>
    <mergeCell ref="A362:B362"/>
    <mergeCell ref="C362:G362"/>
    <mergeCell ref="A363:B363"/>
    <mergeCell ref="C363:G363"/>
    <mergeCell ref="A364:B364"/>
    <mergeCell ref="C364:G364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N315"/>
    <mergeCell ref="A316:B316"/>
    <mergeCell ref="C316:G316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N163"/>
    <mergeCell ref="A164:B164"/>
    <mergeCell ref="C164:G164"/>
    <mergeCell ref="A165:B165"/>
    <mergeCell ref="C165:G165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C18:G18"/>
    <mergeCell ref="A19:N19"/>
    <mergeCell ref="A16:B17"/>
    <mergeCell ref="C16:G17"/>
    <mergeCell ref="H16:H17"/>
    <mergeCell ref="I366:K366"/>
    <mergeCell ref="L16:M16"/>
    <mergeCell ref="A18:B18"/>
    <mergeCell ref="A20:B20"/>
    <mergeCell ref="C20:G20"/>
    <mergeCell ref="D7:F7"/>
    <mergeCell ref="D8:F8"/>
    <mergeCell ref="E9:F9"/>
    <mergeCell ref="B14:F14"/>
    <mergeCell ref="A15:N15"/>
    <mergeCell ref="B13:J13"/>
  </mergeCells>
  <printOptions/>
  <pageMargins left="0.8661417322834646" right="0.31496062992125984" top="0.3937007874015748" bottom="0.31496062992125984" header="0.1968503937007874" footer="0.1968503937007874"/>
  <pageSetup horizontalDpi="600" verticalDpi="600" orientation="portrait" paperSize="8" scale="11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Кудряшова Ирина Геннадьевна</cp:lastModifiedBy>
  <cp:lastPrinted>2020-05-12T08:59:36Z</cp:lastPrinted>
  <dcterms:created xsi:type="dcterms:W3CDTF">2012-05-12T07:32:36Z</dcterms:created>
  <dcterms:modified xsi:type="dcterms:W3CDTF">2021-02-11T12:53:03Z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DZQQNTZWJNVN-2-3153</vt:lpwstr>
  </property>
  <property fmtid="{D5CDD505-2E9C-101B-9397-08002B2CF9AE}" pid="4" name="_dlc_DocIdItemGu">
    <vt:lpwstr>8d753c76-e6fb-4ee8-acb8-6d4de1f0d538</vt:lpwstr>
  </property>
  <property fmtid="{D5CDD505-2E9C-101B-9397-08002B2CF9AE}" pid="5" name="_dlc_DocIdU">
    <vt:lpwstr>http://info.kom-tech.ru:8090/_layouts/DocIdRedir.aspx?ID=DZQQNTZWJNVN-2-3153, DZQQNTZWJNVN-2-3153</vt:lpwstr>
  </property>
</Properties>
</file>